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C3801AD-4187-43F8-B59D-635BB3FCF7D6}" xr6:coauthVersionLast="47" xr6:coauthVersionMax="47" xr10:uidLastSave="{00000000-0000-0000-0000-000000000000}"/>
  <bookViews>
    <workbookView xWindow="-108" yWindow="-108" windowWidth="23256" windowHeight="12456" firstSheet="2" activeTab="5"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3" sheetId="4" r:id="rId5"/>
    <sheet name="Balance Sheet Year 1 "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D3" i="7" l="1"/>
  <c r="C3" i="7"/>
  <c r="C4" i="7" s="1"/>
  <c r="B3" i="7"/>
  <c r="B4" i="7"/>
  <c r="D16" i="7"/>
  <c r="C16" i="7"/>
  <c r="B16" i="7"/>
  <c r="B9" i="7"/>
  <c r="C7" i="7" s="1"/>
  <c r="C9" i="7" s="1"/>
  <c r="D7" i="7" s="1"/>
  <c r="D9" i="7" s="1"/>
  <c r="B11" i="7" l="1"/>
  <c r="B20" i="7" s="1"/>
  <c r="B22" i="7" s="1"/>
  <c r="C11" i="7"/>
  <c r="C20" i="7" s="1"/>
  <c r="C22" i="7" s="1"/>
  <c r="D11" i="7"/>
  <c r="D20" i="7" s="1"/>
  <c r="D22" i="7" s="1"/>
  <c r="D4" i="7"/>
  <c r="D43" i="4" l="1"/>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C43" i="4"/>
  <c r="W40" i="4"/>
  <c r="X40" i="4"/>
  <c r="Y40" i="4"/>
  <c r="Z40" i="4"/>
  <c r="AA40" i="4"/>
  <c r="AB40" i="4"/>
  <c r="AC40" i="4"/>
  <c r="AD40" i="4"/>
  <c r="AE40" i="4"/>
  <c r="AF40" i="4"/>
  <c r="AG40" i="4"/>
  <c r="AH40" i="4"/>
  <c r="AI40" i="4"/>
  <c r="AJ40" i="4"/>
  <c r="AK40" i="4"/>
  <c r="AL40" i="4"/>
  <c r="D40" i="4"/>
  <c r="E40" i="4"/>
  <c r="F40" i="4"/>
  <c r="G40" i="4"/>
  <c r="H40" i="4"/>
  <c r="I40" i="4"/>
  <c r="J40" i="4"/>
  <c r="K40" i="4"/>
  <c r="L40" i="4"/>
  <c r="M40" i="4"/>
  <c r="N40" i="4"/>
  <c r="O40" i="4"/>
  <c r="P40" i="4"/>
  <c r="Q40" i="4"/>
  <c r="R40" i="4"/>
  <c r="S40" i="4"/>
  <c r="T40" i="4"/>
  <c r="U40" i="4"/>
  <c r="V40" i="4"/>
  <c r="J2" i="4"/>
  <c r="K2" i="4"/>
  <c r="L2" i="4"/>
  <c r="M2" i="4"/>
  <c r="N2" i="4"/>
  <c r="O2" i="4"/>
  <c r="P2" i="4"/>
  <c r="Q2" i="4"/>
  <c r="R2" i="4"/>
  <c r="S2" i="4"/>
  <c r="T2" i="4"/>
  <c r="U2" i="4"/>
  <c r="V2" i="4"/>
  <c r="W2" i="4"/>
  <c r="X2" i="4"/>
  <c r="Y2" i="4"/>
  <c r="Z2" i="4"/>
  <c r="AA2" i="4"/>
  <c r="AB2" i="4"/>
  <c r="AC2" i="4"/>
  <c r="AD2" i="4"/>
  <c r="AE2" i="4"/>
  <c r="AF2" i="4"/>
  <c r="AG2" i="4"/>
  <c r="AH2" i="4"/>
  <c r="AI2" i="4"/>
  <c r="AJ2" i="4"/>
  <c r="AK2" i="4"/>
  <c r="AL2" i="4"/>
  <c r="E2" i="4"/>
  <c r="F2" i="4"/>
  <c r="G2" i="4"/>
  <c r="H2" i="4"/>
  <c r="I2" i="4"/>
  <c r="D2" i="4"/>
  <c r="C40"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C39" i="4"/>
  <c r="AM35"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18" i="4"/>
  <c r="D18" i="4"/>
  <c r="E18" i="4"/>
  <c r="F18" i="4"/>
  <c r="G18" i="4"/>
  <c r="H18" i="4"/>
  <c r="I18" i="4"/>
  <c r="J18" i="4"/>
  <c r="K18" i="4"/>
  <c r="L18" i="4"/>
  <c r="M18" i="4"/>
  <c r="N18" i="4"/>
  <c r="O18" i="4"/>
  <c r="P18" i="4"/>
  <c r="Q18" i="4"/>
  <c r="R18" i="4"/>
  <c r="S18" i="4"/>
  <c r="T18" i="4"/>
  <c r="U18" i="4"/>
  <c r="V18" i="4"/>
  <c r="W18" i="4"/>
  <c r="X18" i="4"/>
  <c r="Y18" i="4"/>
  <c r="Z18" i="4"/>
  <c r="AB18" i="4"/>
  <c r="AC18" i="4"/>
  <c r="AD18" i="4"/>
  <c r="AE18" i="4"/>
  <c r="AF18" i="4"/>
  <c r="AG18" i="4"/>
  <c r="AH18" i="4"/>
  <c r="AI18" i="4"/>
  <c r="AJ18" i="4"/>
  <c r="AK18" i="4"/>
  <c r="AL18"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A17" i="4"/>
  <c r="AA16" i="4"/>
  <c r="AA15" i="4"/>
  <c r="AA14" i="4"/>
  <c r="AA18" i="4" s="1"/>
  <c r="C22" i="3"/>
  <c r="D22" i="3"/>
  <c r="E22" i="3"/>
  <c r="F22" i="3"/>
  <c r="G22" i="3"/>
  <c r="H22" i="3"/>
  <c r="I22" i="3"/>
  <c r="J22" i="3"/>
  <c r="K22" i="3"/>
  <c r="L22" i="3"/>
  <c r="M22" i="3"/>
  <c r="N22" i="3"/>
  <c r="B22" i="3"/>
  <c r="C21" i="3"/>
  <c r="D21" i="3"/>
  <c r="E21" i="3"/>
  <c r="F21" i="3"/>
  <c r="G21" i="3"/>
  <c r="H21" i="3"/>
  <c r="I21" i="3"/>
  <c r="J21" i="3"/>
  <c r="K21" i="3"/>
  <c r="L21" i="3"/>
  <c r="M21" i="3"/>
  <c r="N21" i="3"/>
  <c r="B21" i="3"/>
  <c r="C20" i="3"/>
  <c r="D20" i="3"/>
  <c r="E20" i="3"/>
  <c r="F20" i="3"/>
  <c r="G20" i="3"/>
  <c r="H20" i="3"/>
  <c r="I20" i="3"/>
  <c r="J20" i="3"/>
  <c r="K20" i="3"/>
  <c r="L20" i="3"/>
  <c r="M20" i="3"/>
  <c r="N20" i="3"/>
  <c r="B20" i="3"/>
  <c r="B8" i="3"/>
  <c r="C8" i="3"/>
  <c r="D8" i="3"/>
  <c r="E8" i="3"/>
  <c r="F8" i="3"/>
  <c r="G8" i="3"/>
  <c r="H8" i="3"/>
  <c r="I8" i="3"/>
  <c r="J8" i="3"/>
  <c r="K8" i="3"/>
  <c r="L8" i="3"/>
  <c r="M8" i="3"/>
  <c r="C17" i="3"/>
  <c r="D17" i="3"/>
  <c r="E17" i="3"/>
  <c r="F17" i="3"/>
  <c r="G17" i="3"/>
  <c r="H17" i="3"/>
  <c r="I17" i="3"/>
  <c r="J17" i="3"/>
  <c r="K17" i="3"/>
  <c r="L17" i="3"/>
  <c r="M17" i="3"/>
  <c r="N13" i="3"/>
  <c r="N14" i="3"/>
  <c r="N15" i="3"/>
  <c r="N16" i="3"/>
  <c r="B7" i="2"/>
  <c r="B21" i="2" s="1"/>
  <c r="C7" i="2"/>
  <c r="D7" i="2"/>
  <c r="D21" i="2" s="1"/>
  <c r="E7" i="2"/>
  <c r="E21" i="2" s="1"/>
  <c r="F7" i="2"/>
  <c r="G7" i="2"/>
  <c r="G21" i="2" s="1"/>
  <c r="H7" i="2"/>
  <c r="I7" i="2"/>
  <c r="I21" i="2" s="1"/>
  <c r="J7" i="2"/>
  <c r="J21" i="2" s="1"/>
  <c r="K7" i="2"/>
  <c r="K21" i="2" s="1"/>
  <c r="L7" i="2"/>
  <c r="L21" i="2" s="1"/>
  <c r="M7" i="2"/>
  <c r="M21" i="2" s="1"/>
  <c r="C17" i="2"/>
  <c r="C21" i="2" s="1"/>
  <c r="D17" i="2"/>
  <c r="E17" i="2"/>
  <c r="F17" i="2"/>
  <c r="G17" i="2"/>
  <c r="H17" i="2"/>
  <c r="I17" i="2"/>
  <c r="J17" i="2"/>
  <c r="K17" i="2"/>
  <c r="L17" i="2"/>
  <c r="M17" i="2"/>
  <c r="N13" i="2"/>
  <c r="N16" i="2"/>
  <c r="N15" i="2"/>
  <c r="N14" i="2"/>
  <c r="B6" i="1"/>
  <c r="C6" i="1"/>
  <c r="D6" i="1"/>
  <c r="E6" i="1"/>
  <c r="F6" i="1"/>
  <c r="G6" i="1"/>
  <c r="H6" i="1"/>
  <c r="I6" i="1"/>
  <c r="J6" i="1"/>
  <c r="K6" i="1"/>
  <c r="L6" i="1"/>
  <c r="M6" i="1"/>
  <c r="B17" i="1"/>
  <c r="C17" i="1"/>
  <c r="D17" i="1"/>
  <c r="E17" i="1"/>
  <c r="F17" i="1"/>
  <c r="G17" i="1"/>
  <c r="H17" i="1"/>
  <c r="I17" i="1"/>
  <c r="J17" i="1"/>
  <c r="K17" i="1"/>
  <c r="K21" i="1" s="1"/>
  <c r="L17" i="1"/>
  <c r="M17" i="1"/>
  <c r="M21" i="1" s="1"/>
  <c r="N14" i="1"/>
  <c r="N15" i="1"/>
  <c r="N16" i="1"/>
  <c r="N13" i="1"/>
  <c r="B17" i="3"/>
  <c r="N4" i="3"/>
  <c r="N5" i="3"/>
  <c r="N6" i="3"/>
  <c r="N7" i="3"/>
  <c r="B10" i="2"/>
  <c r="N4" i="2"/>
  <c r="B17" i="2"/>
  <c r="N5" i="2"/>
  <c r="N6" i="2"/>
  <c r="N5" i="1"/>
  <c r="N4" i="1"/>
  <c r="N17" i="3" l="1"/>
  <c r="N8" i="3"/>
  <c r="K23" i="1"/>
  <c r="M22" i="1"/>
  <c r="M23" i="1" s="1"/>
  <c r="K22" i="1"/>
  <c r="B21" i="1"/>
  <c r="B22" i="1"/>
  <c r="B23" i="1" s="1"/>
  <c r="M22" i="2"/>
  <c r="M23" i="2" s="1"/>
  <c r="G22" i="2"/>
  <c r="G23" i="2"/>
  <c r="C23" i="2"/>
  <c r="C22" i="2"/>
  <c r="D22" i="2"/>
  <c r="D23" i="2" s="1"/>
  <c r="J22" i="2"/>
  <c r="J23" i="2" s="1"/>
  <c r="B22" i="2"/>
  <c r="B23" i="2"/>
  <c r="E23" i="2"/>
  <c r="E22" i="2"/>
  <c r="L22" i="2"/>
  <c r="L23" i="2" s="1"/>
  <c r="K23" i="2"/>
  <c r="K22" i="2"/>
  <c r="I22" i="2"/>
  <c r="I23" i="2"/>
  <c r="N7" i="2"/>
  <c r="N21" i="2" s="1"/>
  <c r="H21" i="2"/>
  <c r="N17" i="2"/>
  <c r="F21" i="2"/>
  <c r="L21" i="1"/>
  <c r="J21" i="1"/>
  <c r="I21" i="1"/>
  <c r="H21" i="1"/>
  <c r="C21" i="1"/>
  <c r="D21" i="1"/>
  <c r="F21" i="1"/>
  <c r="E21" i="1"/>
  <c r="N6" i="1"/>
  <c r="N17" i="1"/>
  <c r="G21" i="1"/>
  <c r="L22" i="1" l="1"/>
  <c r="L23" i="1" s="1"/>
  <c r="J22" i="1"/>
  <c r="J23" i="1" s="1"/>
  <c r="I22" i="1"/>
  <c r="I23" i="1" s="1"/>
  <c r="H22" i="1"/>
  <c r="H23" i="1" s="1"/>
  <c r="G23" i="1"/>
  <c r="G22" i="1"/>
  <c r="F22" i="1"/>
  <c r="F23" i="1" s="1"/>
  <c r="E23" i="1"/>
  <c r="E22" i="1"/>
  <c r="D22" i="1"/>
  <c r="D23" i="1" s="1"/>
  <c r="C22" i="1"/>
  <c r="C23" i="1" s="1"/>
  <c r="F22" i="2"/>
  <c r="F23" i="2" s="1"/>
  <c r="H22" i="2"/>
  <c r="H23" i="2"/>
  <c r="N22" i="2"/>
  <c r="N23" i="2" s="1"/>
  <c r="N21" i="1"/>
  <c r="N22" i="1" l="1"/>
  <c r="N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0" authorId="0" shapeId="0" xr:uid="{F38783B7-AEC1-470A-AD2F-0ECEA895FEEC}">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<sst xmlns="http://schemas.openxmlformats.org/spreadsheetml/2006/main" count="186" uniqueCount="127">
  <si>
    <t xml:space="preserve">Income Statement Year 1 </t>
  </si>
  <si>
    <t>Income Statement Year 2</t>
  </si>
  <si>
    <t>Income Statement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</si>
  <si>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</si>
  <si>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</si>
  <si>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</si>
  <si>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</si>
  <si>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</si>
  <si>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</si>
  <si>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</si>
  <si>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</si>
  <si>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</si>
  <si>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</si>
  <si>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</si>
  <si>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</si>
  <si>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</si>
  <si>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</si>
  <si>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</si>
  <si>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</si>
  <si>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</si>
  <si>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</si>
  <si>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</si>
  <si>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</si>
  <si>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</si>
  <si>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</si>
  <si>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</si>
  <si>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Equipment </t>
  </si>
  <si>
    <t xml:space="preserve">Inventory </t>
  </si>
  <si>
    <t>Marketing</t>
  </si>
  <si>
    <t>Website</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</si>
  <si>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</si>
  <si>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</si>
  <si>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</si>
  <si>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</si>
  <si>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</si>
  <si>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</si>
  <si>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</si>
  <si>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Wages</t>
  </si>
  <si>
    <t xml:space="preserve">Advertising </t>
  </si>
  <si>
    <t>Supplies</t>
  </si>
  <si>
    <t xml:space="preserve">Gross Revenue </t>
  </si>
  <si>
    <t xml:space="preserve">Net Profit Before Tax </t>
  </si>
  <si>
    <t xml:space="preserve">Estimated Income Tax % </t>
  </si>
  <si>
    <t>Net Profit After Tax</t>
  </si>
  <si>
    <t xml:space="preserve">Total Funding Sources </t>
  </si>
  <si>
    <t>Computer</t>
  </si>
  <si>
    <t>$800</t>
  </si>
  <si>
    <t>Precission Screw Driver set</t>
  </si>
  <si>
    <t>$5</t>
  </si>
  <si>
    <t>Transportation</t>
  </si>
  <si>
    <t>$15000</t>
  </si>
  <si>
    <t>Technician  Kit</t>
  </si>
  <si>
    <t>Compressed Air gun</t>
  </si>
  <si>
    <t>Power Extension with USB Port</t>
  </si>
  <si>
    <t>Flash Light</t>
  </si>
  <si>
    <t>$2.00</t>
  </si>
  <si>
    <t>Multimeter</t>
  </si>
  <si>
    <t>Cable tester</t>
  </si>
  <si>
    <t>HDD</t>
  </si>
  <si>
    <t>Softwares</t>
  </si>
  <si>
    <t>cooling Gel</t>
  </si>
  <si>
    <t>smooth brush  &amp;Cloth</t>
  </si>
  <si>
    <t>bubbe wrap</t>
  </si>
  <si>
    <t>Office Supplies</t>
  </si>
  <si>
    <t>$893</t>
  </si>
  <si>
    <t>45/HR</t>
  </si>
  <si>
    <t>System Format&amp;software refresh ($50)</t>
  </si>
  <si>
    <t xml:space="preserve">Rapid Service </t>
  </si>
  <si>
    <t>Retail IT support (Sub: 450/Month)</t>
  </si>
  <si>
    <t>Digital Marketing</t>
  </si>
  <si>
    <t>Store IT support (Sub: 450/Month)</t>
  </si>
  <si>
    <t>Wages (6 Employees)</t>
  </si>
  <si>
    <t>Domain</t>
  </si>
  <si>
    <t>Domain&amp; Hosting</t>
  </si>
  <si>
    <t>Rapid Service</t>
  </si>
  <si>
    <t>Wage Calcuted as $800 bi-weekly</t>
  </si>
  <si>
    <t>Total Expenses</t>
  </si>
  <si>
    <t>Total Revenue</t>
  </si>
  <si>
    <t>System Format&amp;software refresh ($100)</t>
  </si>
  <si>
    <t xml:space="preserve">System Format&amp;software refresh </t>
  </si>
  <si>
    <t>$100.00</t>
  </si>
  <si>
    <t>$45 /HR</t>
  </si>
  <si>
    <t xml:space="preserve">Advertisement payment happens every two months </t>
  </si>
  <si>
    <t>Hired 2 More Employees</t>
  </si>
  <si>
    <t>$ 800 bi weekly each</t>
  </si>
  <si>
    <t xml:space="preserve">Cash at the beginning </t>
  </si>
  <si>
    <t>Income (Cash In)</t>
  </si>
  <si>
    <t>System refresh and software format</t>
  </si>
  <si>
    <t>Expenses CASH OUT</t>
  </si>
  <si>
    <t>Total Income</t>
  </si>
  <si>
    <t>Total Expense</t>
  </si>
  <si>
    <t>Other Changes in Cash (CASH OUT)</t>
  </si>
  <si>
    <t>Credit Card Payment</t>
  </si>
  <si>
    <t>Owners draw</t>
  </si>
  <si>
    <t>Loan Repayment</t>
  </si>
  <si>
    <t>Tax savings</t>
  </si>
  <si>
    <t>Other Savings</t>
  </si>
  <si>
    <t>Other #1</t>
  </si>
  <si>
    <t xml:space="preserve">Other Charges in cash </t>
  </si>
  <si>
    <t>Other Changes in Cash (CASH IN)</t>
  </si>
  <si>
    <t>Cash Received from Loan</t>
  </si>
  <si>
    <t>Cash received from investment</t>
  </si>
  <si>
    <t>Other #2</t>
  </si>
  <si>
    <t>Other changes in cash in:</t>
  </si>
  <si>
    <t xml:space="preserve">Total Change in Cash </t>
  </si>
  <si>
    <t>Cash at the end of Period</t>
  </si>
  <si>
    <t>Approcimate Net Income</t>
  </si>
  <si>
    <t>Assets</t>
  </si>
  <si>
    <t>Year 1</t>
  </si>
  <si>
    <t xml:space="preserve">Year 2 </t>
  </si>
  <si>
    <t>Year 3</t>
  </si>
  <si>
    <t xml:space="preserve">   Current Assets</t>
  </si>
  <si>
    <t xml:space="preserve">       Cash in the bank</t>
  </si>
  <si>
    <t xml:space="preserve">  Total Current Assets</t>
  </si>
  <si>
    <t xml:space="preserve">  Fixed Assets</t>
  </si>
  <si>
    <t xml:space="preserve">    Equipment</t>
  </si>
  <si>
    <t xml:space="preserve">    Accum. Depreciation</t>
  </si>
  <si>
    <t xml:space="preserve"> Total Fixed Assets</t>
  </si>
  <si>
    <t>Total Assets</t>
  </si>
  <si>
    <t>Liabilities and Equity</t>
  </si>
  <si>
    <t>Current Liabilities</t>
  </si>
  <si>
    <t xml:space="preserve">    Accounts Payable</t>
  </si>
  <si>
    <t>Total Liabilities</t>
  </si>
  <si>
    <t>Equity:</t>
  </si>
  <si>
    <t xml:space="preserve">   Beant,s Capital</t>
  </si>
  <si>
    <t xml:space="preserve">    Retained Earnings</t>
  </si>
  <si>
    <t>Total Liabilies &amp;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</si>
</sst>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409]* #,##0.00_ ;_-[$$-409]* \-#,##0.00\ ;_-[$$-409]* &quot;-&quot;??_ ;_-@_ "/>
    <numFmt numFmtId="165" formatCode="_(* #,##0_);_(* \(#,##0\);_(* &quot;-&quot;??_);_(@_)"/>
    <numFmt numFmtId="167" formatCode="_-* #,##0_-;\-* #,##0_-;_-* &quot;-&quot;??_-;_-@_-"/>
  </numFmts>
  <fonts count="15"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0"/>
      <color theme="1"/>
      <name val="Segoe UI"/>
      <family val="2"/>
    </font>
    <font>
      <sz val="12"/>
      <color theme="1"/>
      <name val="Calibri"/>
      <family val="2"/>
      <scheme val="minor"/>
    </font>
    <font>
      <b/>
      <sz val="11"/>
      <color theme="1"/>
      <name val="Calibri"/>
      <family val="2"/>
      <scheme val="minor"/>
    </font>
    <font>
      <b/>
      <u/>
      <sz val="12"/>
      <color theme="1"/>
      <name val="Calibri"/>
      <family val="2"/>
      <scheme val="minor"/>
    </font>
    <font>
      <b/>
      <u/>
      <sz val="10"/>
      <color theme="1"/>
      <name val="Arial"/>
      <family val="2"/>
    </font>
    <font>
      <sz val="10"/>
      <color theme="1"/>
      <name val="Arial"/>
      <family val="2"/>
    </font>
    <font>
      <b/>
      <sz val="10"/>
      <color theme="1"/>
      <name val="Arial"/>
      <family val="2"/>
    </font>
    <font>
      <b/>
      <sz val="9"/>
      <color indexed="81"/>
      <name val="Tahoma"/>
      <family val="2"/>
    </font>
    <font>
      <sz val="9"/>
      <color indexed="81"/>
      <name val="Tahoma"/>
      <family val="2"/>
    </font>
    <font>
      <b/>
      <u val="doubleAccounting"/>
      <sz val="12"/>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style="thin">
        <color theme="1"/>
      </top>
      <bottom/>
      <diagonal/>
    </border>
    <border>
      <left/>
      <right/>
      <top style="thin">
        <color indexed="64"/>
      </top>
      <bottom style="thin">
        <color indexed="64"/>
      </bottom>
      <diagonal/>
    </border>
    <border>
      <left/>
      <right/>
      <top style="thin">
        <color indexed="64"/>
      </top>
      <bottom style="thin">
        <color rgb="FF000000"/>
      </bottom>
      <diagonal/>
    </border>
  </borders>
  <cellStyleXfs count="5">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7" fillId="0" borderId="9" applyNumberFormat="0" applyFill="0" applyAlignment="0" applyProtection="0"/>
  </cellStyleXfs>
  <cellXfs count="63">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3" fillId="0" borderId="0" xfId="0" applyFont="1"/>
    <xf numFmtId="0" fontId="4" fillId="0" borderId="0" xfId="0" applyFont="1"/>
    <xf numFmtId="0" fontId="5" fillId="0" borderId="0" xfId="0" applyFont="1"/>
    <xf numFmtId="164" fontId="0" fillId="0" borderId="0" xfId="0" applyNumberFormat="1"/>
    <xf numFmtId="164" fontId="1" fillId="0" borderId="0" xfId="0" applyNumberFormat="1" applyFont="1"/>
    <xf numFmtId="164" fontId="0" fillId="0" borderId="0" xfId="1" applyNumberFormat="1" applyFont="1"/>
    <xf numFmtId="164" fontId="3" fillId="0" borderId="0" xfId="0" applyNumberFormat="1" applyFont="1"/>
    <xf numFmtId="9" fontId="0" fillId="0" borderId="0" xfId="3" applyFont="1"/>
    <xf numFmtId="164" fontId="4" fillId="0" borderId="0" xfId="0" applyNumberFormat="1" applyFont="1"/>
    <xf numFmtId="0" fontId="8" fillId="0" borderId="0" xfId="0" applyFont="1"/>
    <xf numFmtId="0" fontId="7" fillId="0" borderId="9" xfId="4"/>
    <xf numFmtId="164" fontId="7" fillId="0" borderId="9" xfId="4" applyNumberFormat="1"/>
    <xf numFmtId="0" fontId="9" fillId="0" borderId="0" xfId="0" applyFont="1"/>
    <xf numFmtId="0" fontId="10" fillId="0" borderId="0" xfId="0" applyFont="1"/>
    <xf numFmtId="165" fontId="10" fillId="0" borderId="0" xfId="2" applyNumberFormat="1" applyFont="1"/>
    <xf numFmtId="165" fontId="10" fillId="0" borderId="7" xfId="2" applyNumberFormat="1" applyFont="1" applyBorder="1"/>
    <xf numFmtId="165" fontId="11" fillId="3" borderId="0" xfId="2" applyNumberFormat="1" applyFont="1" applyFill="1"/>
    <xf numFmtId="43" fontId="11" fillId="3" borderId="0" xfId="2" applyFont="1" applyFill="1"/>
    <xf numFmtId="43" fontId="7" fillId="0" borderId="9" xfId="2" applyFont="1" applyBorder="1"/>
    <xf numFmtId="43" fontId="10" fillId="0" borderId="0" xfId="2" applyFont="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0" fillId="0" borderId="0" xfId="0" applyFont="1" applyAlignment="1">
      <alignment horizontal="right"/>
    </xf>
    <xf numFmtId="0" fontId="1" fillId="4" borderId="10" xfId="0" applyFont="1" applyFill="1" applyBorder="1"/>
    <xf numFmtId="167" fontId="1" fillId="5" borderId="10" xfId="2" applyNumberFormat="1" applyFont="1" applyFill="1" applyBorder="1" applyAlignment="1">
      <alignment horizontal="center"/>
    </xf>
    <xf numFmtId="167" fontId="0" fillId="0" borderId="0" xfId="2" applyNumberFormat="1" applyFont="1"/>
    <xf numFmtId="0" fontId="0" fillId="4" borderId="0" xfId="0" applyFill="1"/>
    <xf numFmtId="167" fontId="0" fillId="4" borderId="0" xfId="2" applyNumberFormat="1" applyFont="1" applyFill="1" applyBorder="1"/>
    <xf numFmtId="167" fontId="8" fillId="0" borderId="0" xfId="2" applyNumberFormat="1" applyFont="1"/>
    <xf numFmtId="167" fontId="0" fillId="0" borderId="0" xfId="2" quotePrefix="1" applyNumberFormat="1" applyFont="1"/>
    <xf numFmtId="0" fontId="8" fillId="4" borderId="0" xfId="0" applyFont="1" applyFill="1"/>
    <xf numFmtId="167" fontId="8" fillId="4" borderId="0" xfId="2" applyNumberFormat="1" applyFont="1" applyFill="1" applyBorder="1"/>
    <xf numFmtId="0" fontId="1" fillId="4" borderId="11" xfId="0" applyFont="1" applyFill="1" applyBorder="1"/>
    <xf numFmtId="167" fontId="1" fillId="4" borderId="11" xfId="2" applyNumberFormat="1" applyFont="1" applyFill="1" applyBorder="1"/>
    <xf numFmtId="167" fontId="0" fillId="0" borderId="0" xfId="2" applyNumberFormat="1" applyFont="1" applyBorder="1"/>
    <xf numFmtId="0" fontId="1" fillId="4" borderId="0" xfId="0" applyFont="1" applyFill="1"/>
    <xf numFmtId="167" fontId="1" fillId="0" borderId="0" xfId="2" applyNumberFormat="1" applyFont="1"/>
    <xf numFmtId="167" fontId="1" fillId="0" borderId="0" xfId="0" applyNumberFormat="1" applyFont="1"/>
    <xf numFmtId="0" fontId="14" fillId="0" borderId="12" xfId="0" applyFont="1" applyBorder="1"/>
    <xf numFmtId="167" fontId="14" fillId="0" borderId="12" xfId="0" applyNumberFormat="1" applyFont="1" applyBorder="1"/>
    <xf numFmtId="0" fontId="0" fillId="5" borderId="0" xfId="0" applyFill="1"/>
    <xf numFmtId="0" fontId="10" fillId="5" borderId="0" xfId="0" applyFont="1" applyFill="1"/>
    <xf numFmtId="164" fontId="10" fillId="5" borderId="0" xfId="0" applyNumberFormat="1" applyFont="1" applyFill="1" applyAlignment="1">
      <alignment horizontal="right"/>
    </xf>
    <xf numFmtId="17" fontId="1" fillId="0" borderId="0" xfId="0" applyNumberFormat="1" applyFont="1"/>
  </cellXfs>
  <cellStyles count="5">
    <cellStyle name="Comma" xfId="2" builtinId="3"/>
    <cellStyle name="Currency" xfId="1" builtinId="4"/>
    <cellStyle name="Normal" xfId="0" builtinId="0"/>
    <cellStyle name="Percent" xfId="3" builtinId="5"/>
    <cellStyle name="Total" xfId="4"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ash%20Flow%20Year%201%20-%2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Up Costs "/>
      <sheetName val="Income Statement Year 1 "/>
      <sheetName val="Income Statement Year 2 "/>
      <sheetName val="Income Statement Year 3"/>
      <sheetName val="Cash Flow Year 1 -3"/>
      <sheetName val="Balance Sheet Year 1 "/>
      <sheetName val="Balance Sheet Year 2 "/>
      <sheetName val="Balance Sheet Year 3"/>
      <sheetName val="Cash Flow Year 1 - 3"/>
    </sheetNames>
    <sheetDataSet>
      <sheetData sheetId="0" refreshError="1"/>
      <sheetData sheetId="1" refreshError="1"/>
      <sheetData sheetId="2" refreshError="1"/>
      <sheetData sheetId="3" refreshError="1"/>
      <sheetData sheetId="4" refreshError="1">
        <row r="40">
          <cell r="O40">
            <v>20180</v>
          </cell>
          <cell r="Z40">
            <v>33990</v>
          </cell>
          <cell r="AL40">
            <v>49260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30"/>
  <sheetViews>
    <sheetView zoomScale="96" zoomScaleNormal="96" workbookViewId="0">
      <selection activeCell="A19" sqref="A19"/>
    </sheetView>
  </sheetViews>
  <sheetFormatPr defaultColWidth="11.19921875" defaultRowHeight="15.6" x14ac:dyDescent="0.3"/>
  <cols>
    <col min="1" max="1" width="29.296875" customWidth="1"/>
    <col min="9" max="9" width="22" customWidth="1"/>
  </cols>
  <sheetData>
    <row r="1" spans="1:10" x14ac:dyDescent="0.3">
      <c r="A1" s="40" t="s">
        <v>18</v>
      </c>
      <c r="B1" s="40"/>
      <c r="C1" s="40"/>
    </row>
    <row r="2" spans="1:10" x14ac:dyDescent="0.3">
      <c r="A2" s="40" t="s">
        <v>30</v>
      </c>
      <c r="B2" s="40"/>
      <c r="C2" s="40"/>
    </row>
    <row r="3" spans="1:10" x14ac:dyDescent="0.3">
      <c r="A3" s="2" t="s">
        <v>20</v>
      </c>
      <c r="B3" s="2" t="s">
        <v>19</v>
      </c>
      <c r="D3" s="25" t="s">
        <v>31</v>
      </c>
      <c r="E3" s="26"/>
      <c r="F3" s="26"/>
      <c r="G3" s="26"/>
      <c r="H3" s="27"/>
    </row>
    <row r="4" spans="1:10" ht="16.05" customHeight="1" x14ac:dyDescent="0.3">
      <c r="A4" t="s">
        <v>45</v>
      </c>
      <c r="B4" t="s">
        <v>46</v>
      </c>
      <c r="D4" s="28"/>
      <c r="E4" s="29"/>
      <c r="F4" s="29"/>
      <c r="G4" s="29"/>
      <c r="H4" s="30"/>
      <c r="I4" s="3"/>
      <c r="J4" s="3"/>
    </row>
    <row r="5" spans="1:10" x14ac:dyDescent="0.3">
      <c r="A5" t="s">
        <v>47</v>
      </c>
      <c r="B5" t="s">
        <v>48</v>
      </c>
      <c r="D5" s="31"/>
      <c r="E5" s="32"/>
      <c r="F5" s="32"/>
      <c r="G5" s="32"/>
      <c r="H5" s="33"/>
      <c r="I5" s="3"/>
      <c r="J5" s="3"/>
    </row>
    <row r="6" spans="1:10" x14ac:dyDescent="0.3">
      <c r="A6" t="s">
        <v>49</v>
      </c>
      <c r="B6" t="s">
        <v>50</v>
      </c>
      <c r="I6" s="3"/>
      <c r="J6" s="3"/>
    </row>
    <row r="7" spans="1:10" x14ac:dyDescent="0.3">
      <c r="A7" t="s">
        <v>54</v>
      </c>
      <c r="B7" t="s">
        <v>55</v>
      </c>
      <c r="G7" s="3"/>
      <c r="H7" s="3"/>
      <c r="I7" s="3"/>
      <c r="J7" s="3"/>
    </row>
    <row r="8" spans="1:10" x14ac:dyDescent="0.3">
      <c r="G8" s="3"/>
      <c r="H8" s="3"/>
      <c r="I8" s="3"/>
      <c r="J8" s="3"/>
    </row>
    <row r="9" spans="1:10" x14ac:dyDescent="0.3">
      <c r="G9" s="3"/>
      <c r="H9" s="3"/>
      <c r="I9" s="3"/>
      <c r="J9" s="3"/>
    </row>
    <row r="10" spans="1:10" ht="16.05" customHeight="1" x14ac:dyDescent="0.3">
      <c r="A10" s="1" t="s">
        <v>32</v>
      </c>
      <c r="D10" s="25" t="s">
        <v>33</v>
      </c>
      <c r="E10" s="26"/>
      <c r="F10" s="26"/>
      <c r="G10" s="26"/>
      <c r="H10" s="27"/>
      <c r="I10" s="3"/>
      <c r="J10" s="3"/>
    </row>
    <row r="11" spans="1:10" x14ac:dyDescent="0.3">
      <c r="A11" t="s">
        <v>21</v>
      </c>
      <c r="D11" s="28"/>
      <c r="E11" s="29"/>
      <c r="F11" s="29"/>
      <c r="G11" s="29"/>
      <c r="H11" s="30"/>
      <c r="I11" s="3"/>
      <c r="J11" s="3"/>
    </row>
    <row r="12" spans="1:10" x14ac:dyDescent="0.3">
      <c r="A12" t="s">
        <v>22</v>
      </c>
      <c r="D12" s="28"/>
      <c r="E12" s="29"/>
      <c r="F12" s="29"/>
      <c r="G12" s="29"/>
      <c r="H12" s="30"/>
      <c r="I12" s="3"/>
      <c r="J12" s="3"/>
    </row>
    <row r="13" spans="1:10" x14ac:dyDescent="0.3">
      <c r="A13" t="s">
        <v>23</v>
      </c>
      <c r="D13" s="28"/>
      <c r="E13" s="29"/>
      <c r="F13" s="29"/>
      <c r="G13" s="29"/>
      <c r="H13" s="30"/>
    </row>
    <row r="14" spans="1:10" x14ac:dyDescent="0.3">
      <c r="A14" t="s">
        <v>24</v>
      </c>
      <c r="D14" s="31"/>
      <c r="E14" s="32"/>
      <c r="F14" s="32"/>
      <c r="G14" s="32"/>
      <c r="H14" s="33"/>
    </row>
    <row r="15" spans="1:10" x14ac:dyDescent="0.3">
      <c r="A15" t="s">
        <v>25</v>
      </c>
    </row>
    <row r="16" spans="1:10" x14ac:dyDescent="0.3">
      <c r="A16" s="1" t="s">
        <v>44</v>
      </c>
    </row>
    <row r="18" spans="1:10" ht="16.05" customHeight="1" x14ac:dyDescent="0.3">
      <c r="A18" s="1" t="s">
        <v>34</v>
      </c>
      <c r="D18" s="34" t="s">
        <v>35</v>
      </c>
      <c r="E18" s="35"/>
      <c r="F18" s="35"/>
      <c r="G18" s="35"/>
      <c r="H18" s="36"/>
      <c r="I18" t="s">
        <v>51</v>
      </c>
      <c r="J18" s="8">
        <v>30</v>
      </c>
    </row>
    <row r="19" spans="1:10" x14ac:dyDescent="0.3">
      <c r="A19" t="s">
        <v>26</v>
      </c>
      <c r="B19" s="8">
        <v>893</v>
      </c>
      <c r="D19" s="37"/>
      <c r="E19" s="38"/>
      <c r="F19" s="38"/>
      <c r="G19" s="38"/>
      <c r="H19" s="39"/>
      <c r="I19" t="s">
        <v>52</v>
      </c>
      <c r="J19" s="8">
        <v>36</v>
      </c>
    </row>
    <row r="20" spans="1:10" x14ac:dyDescent="0.3">
      <c r="A20" t="s">
        <v>27</v>
      </c>
      <c r="B20" s="8">
        <v>400</v>
      </c>
      <c r="D20" s="4"/>
      <c r="E20" s="4"/>
      <c r="F20" s="4"/>
      <c r="G20" s="4"/>
      <c r="H20" s="4"/>
      <c r="I20" t="s">
        <v>53</v>
      </c>
      <c r="J20" s="8">
        <v>30</v>
      </c>
    </row>
    <row r="21" spans="1:10" x14ac:dyDescent="0.3">
      <c r="A21" t="s">
        <v>28</v>
      </c>
      <c r="B21" s="8">
        <v>700</v>
      </c>
      <c r="D21" s="4"/>
      <c r="E21" s="4"/>
      <c r="F21" s="4"/>
      <c r="G21" s="4"/>
      <c r="H21" s="4"/>
      <c r="I21" t="s">
        <v>56</v>
      </c>
      <c r="J21" s="8">
        <v>20</v>
      </c>
    </row>
    <row r="22" spans="1:10" ht="16.2" x14ac:dyDescent="0.35">
      <c r="A22" t="s">
        <v>29</v>
      </c>
      <c r="B22" s="8">
        <v>450</v>
      </c>
      <c r="D22" s="4"/>
      <c r="E22" s="4"/>
      <c r="F22" s="4"/>
      <c r="G22" s="4"/>
      <c r="H22" s="4"/>
      <c r="I22" s="7" t="s">
        <v>57</v>
      </c>
      <c r="J22" s="8">
        <v>45</v>
      </c>
    </row>
    <row r="23" spans="1:10" ht="16.2" x14ac:dyDescent="0.35">
      <c r="B23" s="8"/>
      <c r="I23" s="7" t="s">
        <v>58</v>
      </c>
      <c r="J23" s="8">
        <v>212</v>
      </c>
    </row>
    <row r="24" spans="1:10" x14ac:dyDescent="0.3">
      <c r="A24" s="1" t="s">
        <v>36</v>
      </c>
      <c r="B24" s="9">
        <v>2443</v>
      </c>
      <c r="J24" s="8"/>
    </row>
    <row r="25" spans="1:10" x14ac:dyDescent="0.3">
      <c r="I25" t="s">
        <v>59</v>
      </c>
      <c r="J25" s="8">
        <v>500</v>
      </c>
    </row>
    <row r="26" spans="1:10" x14ac:dyDescent="0.3">
      <c r="I26" t="s">
        <v>60</v>
      </c>
      <c r="J26" s="8">
        <v>5</v>
      </c>
    </row>
    <row r="27" spans="1:10" x14ac:dyDescent="0.3">
      <c r="I27" t="s">
        <v>61</v>
      </c>
      <c r="J27" s="8">
        <v>20</v>
      </c>
    </row>
    <row r="28" spans="1:10" x14ac:dyDescent="0.3">
      <c r="I28" t="s">
        <v>62</v>
      </c>
      <c r="J28" s="8">
        <v>20</v>
      </c>
    </row>
    <row r="29" spans="1:10" x14ac:dyDescent="0.3">
      <c r="I29" t="s">
        <v>63</v>
      </c>
      <c r="J29" s="8">
        <v>15</v>
      </c>
    </row>
    <row r="30" spans="1:10" x14ac:dyDescent="0.3">
      <c r="J30" s="9" t="s">
        <v>64</v>
      </c>
    </row>
  </sheetData>
  <mergeCells count="5">
    <mergeCell ref="D10:H14"/>
    <mergeCell ref="D3:H5"/>
    <mergeCell ref="D18:H19"/>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S23"/>
  <sheetViews>
    <sheetView workbookViewId="0">
      <selection activeCell="B13" sqref="B13:M16"/>
    </sheetView>
  </sheetViews>
  <sheetFormatPr defaultColWidth="11.19921875" defaultRowHeight="15.6" x14ac:dyDescent="0.3"/>
  <cols>
    <col min="1" max="1" width="33.8984375" customWidth="1"/>
    <col min="2" max="2" width="11.3984375" bestFit="1" customWidth="1"/>
    <col min="14" max="14" width="12" bestFit="1" customWidth="1"/>
    <col min="17" max="17" width="14.69921875" customWidth="1"/>
    <col min="18" max="18" width="15.59765625" customWidth="1"/>
  </cols>
  <sheetData>
    <row r="1" spans="1:19" x14ac:dyDescent="0.3">
      <c r="A1" t="s">
        <v>0</v>
      </c>
    </row>
    <row r="2" spans="1:19" x14ac:dyDescent="0.3">
      <c r="B2" t="s">
        <v>5</v>
      </c>
      <c r="C2" t="s">
        <v>6</v>
      </c>
      <c r="D2" t="s">
        <v>7</v>
      </c>
      <c r="E2" t="s">
        <v>8</v>
      </c>
      <c r="F2" t="s">
        <v>9</v>
      </c>
      <c r="G2" t="s">
        <v>10</v>
      </c>
      <c r="H2" t="s">
        <v>11</v>
      </c>
      <c r="I2" t="s">
        <v>12</v>
      </c>
      <c r="J2" t="s">
        <v>13</v>
      </c>
      <c r="K2" t="s">
        <v>14</v>
      </c>
      <c r="L2" t="s">
        <v>15</v>
      </c>
      <c r="M2" t="s">
        <v>16</v>
      </c>
      <c r="N2" t="s">
        <v>17</v>
      </c>
    </row>
    <row r="3" spans="1:19" x14ac:dyDescent="0.3">
      <c r="A3" s="1" t="s">
        <v>3</v>
      </c>
      <c r="Q3" t="s">
        <v>74</v>
      </c>
      <c r="S3" t="s">
        <v>81</v>
      </c>
    </row>
    <row r="4" spans="1:19" x14ac:dyDescent="0.3">
      <c r="A4" t="s">
        <v>67</v>
      </c>
      <c r="B4" s="8">
        <v>800</v>
      </c>
      <c r="C4" s="8">
        <v>700</v>
      </c>
      <c r="D4" s="8">
        <v>550</v>
      </c>
      <c r="E4" s="8">
        <v>600</v>
      </c>
      <c r="F4" s="8">
        <v>650</v>
      </c>
      <c r="G4" s="8">
        <v>1000</v>
      </c>
      <c r="H4" s="8">
        <v>2500</v>
      </c>
      <c r="I4" s="8">
        <v>3000</v>
      </c>
      <c r="J4" s="8">
        <v>5000</v>
      </c>
      <c r="K4" s="8">
        <v>7000</v>
      </c>
      <c r="L4" s="8">
        <v>8500</v>
      </c>
      <c r="M4" s="8">
        <v>9850</v>
      </c>
      <c r="N4">
        <f>SUM(B4:M4)</f>
        <v>40150</v>
      </c>
      <c r="Q4" t="s">
        <v>79</v>
      </c>
      <c r="S4" t="s">
        <v>80</v>
      </c>
    </row>
    <row r="5" spans="1:19" x14ac:dyDescent="0.3">
      <c r="A5" t="s">
        <v>78</v>
      </c>
      <c r="B5" s="8">
        <v>200</v>
      </c>
      <c r="C5" s="8">
        <v>500</v>
      </c>
      <c r="D5" s="8">
        <v>400</v>
      </c>
      <c r="E5" s="8">
        <v>300</v>
      </c>
      <c r="F5" s="8">
        <v>400</v>
      </c>
      <c r="G5" s="8">
        <v>500</v>
      </c>
      <c r="H5" s="8">
        <v>800</v>
      </c>
      <c r="I5" s="8">
        <v>900</v>
      </c>
      <c r="J5" s="8">
        <v>1000</v>
      </c>
      <c r="K5" s="8">
        <v>1000</v>
      </c>
      <c r="L5" s="8">
        <v>1100</v>
      </c>
      <c r="M5" s="8">
        <v>1200</v>
      </c>
      <c r="N5">
        <f>SUM(B5:M5)</f>
        <v>8300</v>
      </c>
    </row>
    <row r="6" spans="1:19" s="1" customFormat="1" x14ac:dyDescent="0.3">
      <c r="A6" s="1" t="s">
        <v>77</v>
      </c>
      <c r="B6" s="9">
        <f t="shared" ref="B6:M6" si="0">SUM(B4:B5)</f>
        <v>1000</v>
      </c>
      <c r="C6" s="9">
        <f t="shared" si="0"/>
        <v>1200</v>
      </c>
      <c r="D6" s="9">
        <f t="shared" si="0"/>
        <v>950</v>
      </c>
      <c r="E6" s="9">
        <f t="shared" si="0"/>
        <v>900</v>
      </c>
      <c r="F6" s="9">
        <f t="shared" si="0"/>
        <v>1050</v>
      </c>
      <c r="G6" s="9">
        <f t="shared" si="0"/>
        <v>1500</v>
      </c>
      <c r="H6" s="9">
        <f t="shared" si="0"/>
        <v>3300</v>
      </c>
      <c r="I6" s="9">
        <f t="shared" si="0"/>
        <v>3900</v>
      </c>
      <c r="J6" s="9">
        <f t="shared" si="0"/>
        <v>6000</v>
      </c>
      <c r="K6" s="9">
        <f t="shared" si="0"/>
        <v>8000</v>
      </c>
      <c r="L6" s="9">
        <f t="shared" si="0"/>
        <v>9600</v>
      </c>
      <c r="M6" s="9">
        <f t="shared" si="0"/>
        <v>11050</v>
      </c>
      <c r="N6" s="9">
        <f>SUM(B6:M6)</f>
        <v>48450</v>
      </c>
    </row>
    <row r="8" spans="1:19" x14ac:dyDescent="0.3">
      <c r="A8" t="s">
        <v>65</v>
      </c>
    </row>
    <row r="10" spans="1:19" x14ac:dyDescent="0.3">
      <c r="A10" s="1" t="s">
        <v>40</v>
      </c>
      <c r="Q10" t="s">
        <v>75</v>
      </c>
    </row>
    <row r="12" spans="1:19" x14ac:dyDescent="0.3">
      <c r="A12" s="1" t="s">
        <v>4</v>
      </c>
    </row>
    <row r="13" spans="1:19" x14ac:dyDescent="0.3">
      <c r="A13" t="s">
        <v>37</v>
      </c>
      <c r="B13" s="8">
        <v>800</v>
      </c>
      <c r="C13" s="8">
        <v>800</v>
      </c>
      <c r="D13" s="8">
        <v>800</v>
      </c>
      <c r="E13" s="8">
        <v>800</v>
      </c>
      <c r="F13" s="8">
        <v>800</v>
      </c>
      <c r="G13" s="8">
        <v>800</v>
      </c>
      <c r="H13" s="8">
        <v>800</v>
      </c>
      <c r="I13" s="8">
        <v>1600</v>
      </c>
      <c r="J13" s="8">
        <v>1600</v>
      </c>
      <c r="K13" s="8">
        <v>1600</v>
      </c>
      <c r="L13" s="8">
        <v>1600</v>
      </c>
      <c r="M13" s="8">
        <v>1600</v>
      </c>
      <c r="N13" s="8">
        <f>SUM(B13:M13)</f>
        <v>13600</v>
      </c>
    </row>
    <row r="14" spans="1:19" x14ac:dyDescent="0.3">
      <c r="A14" t="s">
        <v>38</v>
      </c>
      <c r="B14" s="8">
        <v>50</v>
      </c>
      <c r="C14" s="8">
        <v>0</v>
      </c>
      <c r="D14" s="8">
        <v>50</v>
      </c>
      <c r="E14" s="8">
        <v>0</v>
      </c>
      <c r="F14" s="8">
        <v>50</v>
      </c>
      <c r="G14" s="8">
        <v>0</v>
      </c>
      <c r="H14" s="8">
        <v>50</v>
      </c>
      <c r="I14" s="8">
        <v>0</v>
      </c>
      <c r="J14" s="8">
        <v>50</v>
      </c>
      <c r="K14" s="8">
        <v>0</v>
      </c>
      <c r="L14" s="8">
        <v>50</v>
      </c>
      <c r="M14" s="8">
        <v>0</v>
      </c>
      <c r="N14" s="8">
        <f>SUM(B14:M14)</f>
        <v>300</v>
      </c>
      <c r="Q14" t="s">
        <v>82</v>
      </c>
    </row>
    <row r="15" spans="1:19" x14ac:dyDescent="0.3">
      <c r="A15" t="s">
        <v>39</v>
      </c>
      <c r="B15" s="8">
        <v>50</v>
      </c>
      <c r="C15" s="8">
        <v>50</v>
      </c>
      <c r="D15" s="8">
        <v>50</v>
      </c>
      <c r="E15" s="8">
        <v>50</v>
      </c>
      <c r="F15" s="8">
        <v>50</v>
      </c>
      <c r="G15" s="8">
        <v>100</v>
      </c>
      <c r="H15" s="8">
        <v>110</v>
      </c>
      <c r="I15" s="8">
        <v>140</v>
      </c>
      <c r="J15" s="8">
        <v>150</v>
      </c>
      <c r="K15" s="8">
        <v>175</v>
      </c>
      <c r="L15" s="8">
        <v>140</v>
      </c>
      <c r="M15" s="8">
        <v>300</v>
      </c>
      <c r="N15" s="8">
        <f>SUM(B15:M15)</f>
        <v>1365</v>
      </c>
    </row>
    <row r="16" spans="1:19" x14ac:dyDescent="0.3">
      <c r="A16" t="s">
        <v>72</v>
      </c>
      <c r="B16" s="8">
        <v>10</v>
      </c>
      <c r="C16" s="8">
        <v>10</v>
      </c>
      <c r="D16" s="8">
        <v>10</v>
      </c>
      <c r="E16" s="8">
        <v>10</v>
      </c>
      <c r="F16" s="8">
        <v>10</v>
      </c>
      <c r="G16" s="8">
        <v>10</v>
      </c>
      <c r="H16" s="8">
        <v>10</v>
      </c>
      <c r="I16" s="8">
        <v>10</v>
      </c>
      <c r="J16" s="8">
        <v>10</v>
      </c>
      <c r="K16" s="8">
        <v>10</v>
      </c>
      <c r="L16" s="8">
        <v>10</v>
      </c>
      <c r="M16" s="8">
        <v>10</v>
      </c>
      <c r="N16" s="8">
        <f>SUM(B16:M16)</f>
        <v>120</v>
      </c>
    </row>
    <row r="17" spans="1:14" s="1" customFormat="1" x14ac:dyDescent="0.3">
      <c r="A17" s="1" t="s">
        <v>76</v>
      </c>
      <c r="B17" s="9">
        <f t="shared" ref="B17:N17" si="1">SUM(B13:B16)</f>
        <v>910</v>
      </c>
      <c r="C17" s="9">
        <f t="shared" si="1"/>
        <v>860</v>
      </c>
      <c r="D17" s="9">
        <f t="shared" si="1"/>
        <v>910</v>
      </c>
      <c r="E17" s="9">
        <f t="shared" si="1"/>
        <v>860</v>
      </c>
      <c r="F17" s="9">
        <f t="shared" si="1"/>
        <v>910</v>
      </c>
      <c r="G17" s="9">
        <f t="shared" si="1"/>
        <v>910</v>
      </c>
      <c r="H17" s="9">
        <f t="shared" si="1"/>
        <v>970</v>
      </c>
      <c r="I17" s="9">
        <f t="shared" si="1"/>
        <v>1750</v>
      </c>
      <c r="J17" s="9">
        <f t="shared" si="1"/>
        <v>1810</v>
      </c>
      <c r="K17" s="9">
        <f t="shared" si="1"/>
        <v>1785</v>
      </c>
      <c r="L17" s="9">
        <f t="shared" si="1"/>
        <v>1800</v>
      </c>
      <c r="M17" s="9">
        <f t="shared" si="1"/>
        <v>1910</v>
      </c>
      <c r="N17" s="9">
        <f t="shared" si="1"/>
        <v>15385</v>
      </c>
    </row>
    <row r="18" spans="1:14" ht="15" customHeight="1" x14ac:dyDescent="0.3"/>
    <row r="19" spans="1:14" ht="15" customHeight="1" x14ac:dyDescent="0.3"/>
    <row r="20" spans="1:14" x14ac:dyDescent="0.3">
      <c r="A20" s="1"/>
      <c r="B20" s="10"/>
    </row>
    <row r="21" spans="1:14" x14ac:dyDescent="0.3">
      <c r="A21" s="1" t="s">
        <v>41</v>
      </c>
      <c r="B21" s="8">
        <f t="shared" ref="B21:N21" si="2">B6-B17</f>
        <v>90</v>
      </c>
      <c r="C21" s="8">
        <f t="shared" si="2"/>
        <v>340</v>
      </c>
      <c r="D21" s="8">
        <f t="shared" si="2"/>
        <v>40</v>
      </c>
      <c r="E21" s="8">
        <f t="shared" si="2"/>
        <v>40</v>
      </c>
      <c r="F21" s="8">
        <f t="shared" si="2"/>
        <v>140</v>
      </c>
      <c r="G21" s="8">
        <f t="shared" si="2"/>
        <v>590</v>
      </c>
      <c r="H21" s="8">
        <f t="shared" si="2"/>
        <v>2330</v>
      </c>
      <c r="I21" s="8">
        <f t="shared" si="2"/>
        <v>2150</v>
      </c>
      <c r="J21" s="8">
        <f t="shared" si="2"/>
        <v>4190</v>
      </c>
      <c r="K21" s="8">
        <f t="shared" si="2"/>
        <v>6215</v>
      </c>
      <c r="L21" s="8">
        <f t="shared" si="2"/>
        <v>7800</v>
      </c>
      <c r="M21" s="8">
        <f t="shared" si="2"/>
        <v>9140</v>
      </c>
      <c r="N21" s="8">
        <f t="shared" si="2"/>
        <v>33065</v>
      </c>
    </row>
    <row r="22" spans="1:14" x14ac:dyDescent="0.3">
      <c r="A22" t="s">
        <v>42</v>
      </c>
      <c r="B22" s="8">
        <f>B21*12%</f>
        <v>10.799999999999999</v>
      </c>
      <c r="C22" s="8">
        <f t="shared" ref="C22:N22" si="3">C21*12%</f>
        <v>40.799999999999997</v>
      </c>
      <c r="D22" s="8">
        <f t="shared" si="3"/>
        <v>4.8</v>
      </c>
      <c r="E22" s="8">
        <f t="shared" si="3"/>
        <v>4.8</v>
      </c>
      <c r="F22" s="8">
        <f t="shared" si="3"/>
        <v>16.8</v>
      </c>
      <c r="G22" s="8">
        <f t="shared" si="3"/>
        <v>70.8</v>
      </c>
      <c r="H22" s="8">
        <f t="shared" si="3"/>
        <v>279.59999999999997</v>
      </c>
      <c r="I22" s="8">
        <f t="shared" si="3"/>
        <v>258</v>
      </c>
      <c r="J22" s="8">
        <f t="shared" si="3"/>
        <v>502.79999999999995</v>
      </c>
      <c r="K22" s="8">
        <f t="shared" si="3"/>
        <v>745.8</v>
      </c>
      <c r="L22" s="8">
        <f t="shared" si="3"/>
        <v>936</v>
      </c>
      <c r="M22" s="8">
        <f t="shared" si="3"/>
        <v>1096.8</v>
      </c>
      <c r="N22" s="8">
        <f t="shared" si="3"/>
        <v>3967.7999999999997</v>
      </c>
    </row>
    <row r="23" spans="1:14" x14ac:dyDescent="0.3">
      <c r="A23" s="1" t="s">
        <v>43</v>
      </c>
      <c r="B23" s="10">
        <f>B21-B22</f>
        <v>79.2</v>
      </c>
      <c r="C23" s="10">
        <f t="shared" ref="C23:N23" si="4">C21-C22</f>
        <v>299.2</v>
      </c>
      <c r="D23" s="10">
        <f t="shared" si="4"/>
        <v>35.200000000000003</v>
      </c>
      <c r="E23" s="10">
        <f t="shared" si="4"/>
        <v>35.200000000000003</v>
      </c>
      <c r="F23" s="10">
        <f t="shared" si="4"/>
        <v>123.2</v>
      </c>
      <c r="G23" s="10">
        <f t="shared" si="4"/>
        <v>519.20000000000005</v>
      </c>
      <c r="H23" s="10">
        <f t="shared" si="4"/>
        <v>2050.4</v>
      </c>
      <c r="I23" s="10">
        <f t="shared" si="4"/>
        <v>1892</v>
      </c>
      <c r="J23" s="10">
        <f t="shared" si="4"/>
        <v>3687.2</v>
      </c>
      <c r="K23" s="10">
        <f t="shared" si="4"/>
        <v>5469.2</v>
      </c>
      <c r="L23" s="10">
        <f t="shared" si="4"/>
        <v>6864</v>
      </c>
      <c r="M23" s="10">
        <f t="shared" si="4"/>
        <v>8043.2</v>
      </c>
      <c r="N23" s="10">
        <f t="shared" si="4"/>
        <v>29097.200000000001</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R23"/>
  <sheetViews>
    <sheetView workbookViewId="0">
      <selection activeCell="B13" sqref="B13:N16"/>
    </sheetView>
  </sheetViews>
  <sheetFormatPr defaultColWidth="11.19921875" defaultRowHeight="15.6" x14ac:dyDescent="0.3"/>
  <cols>
    <col min="1" max="1" width="34.59765625" customWidth="1"/>
    <col min="2" max="2" width="12.5" bestFit="1" customWidth="1"/>
    <col min="14" max="14" width="14.296875" customWidth="1"/>
  </cols>
  <sheetData>
    <row r="1" spans="1:18" x14ac:dyDescent="0.3">
      <c r="A1" t="s">
        <v>1</v>
      </c>
    </row>
    <row r="2" spans="1:18" x14ac:dyDescent="0.3">
      <c r="B2" t="s">
        <v>5</v>
      </c>
      <c r="C2" t="s">
        <v>6</v>
      </c>
      <c r="D2" t="s">
        <v>7</v>
      </c>
      <c r="E2" t="s">
        <v>8</v>
      </c>
      <c r="F2" t="s">
        <v>9</v>
      </c>
      <c r="G2" t="s">
        <v>10</v>
      </c>
      <c r="H2" t="s">
        <v>11</v>
      </c>
      <c r="I2" t="s">
        <v>12</v>
      </c>
      <c r="J2" t="s">
        <v>13</v>
      </c>
      <c r="K2" t="s">
        <v>14</v>
      </c>
      <c r="L2" t="s">
        <v>15</v>
      </c>
      <c r="M2" t="s">
        <v>16</v>
      </c>
      <c r="N2" t="s">
        <v>17</v>
      </c>
    </row>
    <row r="3" spans="1:18" x14ac:dyDescent="0.3">
      <c r="A3" s="1" t="s">
        <v>3</v>
      </c>
    </row>
    <row r="4" spans="1:18" x14ac:dyDescent="0.3">
      <c r="A4" t="s">
        <v>67</v>
      </c>
      <c r="B4" s="8">
        <v>8500</v>
      </c>
      <c r="C4" s="8">
        <v>9850</v>
      </c>
      <c r="D4" s="8">
        <v>11000</v>
      </c>
      <c r="E4" s="8">
        <v>11800</v>
      </c>
      <c r="F4" s="8">
        <v>12000</v>
      </c>
      <c r="G4" s="8">
        <v>12400</v>
      </c>
      <c r="H4" s="8">
        <v>12900</v>
      </c>
      <c r="I4" s="8">
        <v>13340</v>
      </c>
      <c r="J4" s="8">
        <v>13780</v>
      </c>
      <c r="K4" s="8">
        <v>14220</v>
      </c>
      <c r="L4" s="8">
        <v>14660</v>
      </c>
      <c r="M4" s="8">
        <v>15100</v>
      </c>
      <c r="N4" s="8">
        <f>SUM(B4:M4)</f>
        <v>149550</v>
      </c>
    </row>
    <row r="5" spans="1:18" x14ac:dyDescent="0.3">
      <c r="A5" t="s">
        <v>66</v>
      </c>
      <c r="B5" s="8">
        <v>200</v>
      </c>
      <c r="C5" s="8">
        <v>250</v>
      </c>
      <c r="D5" s="8">
        <v>400</v>
      </c>
      <c r="E5" s="8">
        <v>450</v>
      </c>
      <c r="F5" s="8">
        <v>500</v>
      </c>
      <c r="G5" s="8">
        <v>500</v>
      </c>
      <c r="H5" s="8">
        <v>550</v>
      </c>
      <c r="I5" s="8">
        <v>600</v>
      </c>
      <c r="J5" s="8">
        <v>500</v>
      </c>
      <c r="K5" s="8">
        <v>450</v>
      </c>
      <c r="L5" s="8">
        <v>800</v>
      </c>
      <c r="M5" s="8">
        <v>750</v>
      </c>
      <c r="N5" s="8">
        <f>SUM(B5:M5)</f>
        <v>5950</v>
      </c>
    </row>
    <row r="6" spans="1:18" x14ac:dyDescent="0.3">
      <c r="A6" t="s">
        <v>68</v>
      </c>
      <c r="B6" s="8">
        <v>450</v>
      </c>
      <c r="C6" s="8">
        <v>450</v>
      </c>
      <c r="D6" s="8">
        <v>450</v>
      </c>
      <c r="E6" s="8">
        <v>450</v>
      </c>
      <c r="F6" s="8">
        <v>900</v>
      </c>
      <c r="G6" s="8">
        <v>900</v>
      </c>
      <c r="H6" s="8">
        <v>900</v>
      </c>
      <c r="I6" s="8">
        <v>900</v>
      </c>
      <c r="J6" s="8">
        <v>900</v>
      </c>
      <c r="K6" s="8">
        <v>1350</v>
      </c>
      <c r="L6" s="8">
        <v>1350</v>
      </c>
      <c r="M6" s="8">
        <v>1350</v>
      </c>
      <c r="N6" s="10">
        <f>SUM(B6:M6)</f>
        <v>10350</v>
      </c>
    </row>
    <row r="7" spans="1:18" s="1" customFormat="1" x14ac:dyDescent="0.3">
      <c r="A7" s="1" t="s">
        <v>77</v>
      </c>
      <c r="B7" s="9">
        <f t="shared" ref="B7:M7" si="0">SUM(B4:B6)</f>
        <v>9150</v>
      </c>
      <c r="C7" s="9">
        <f t="shared" si="0"/>
        <v>10550</v>
      </c>
      <c r="D7" s="9">
        <f t="shared" si="0"/>
        <v>11850</v>
      </c>
      <c r="E7" s="9">
        <f t="shared" si="0"/>
        <v>12700</v>
      </c>
      <c r="F7" s="9">
        <f t="shared" si="0"/>
        <v>13400</v>
      </c>
      <c r="G7" s="9">
        <f t="shared" si="0"/>
        <v>13800</v>
      </c>
      <c r="H7" s="9">
        <f t="shared" si="0"/>
        <v>14350</v>
      </c>
      <c r="I7" s="9">
        <f t="shared" si="0"/>
        <v>14840</v>
      </c>
      <c r="J7" s="9">
        <f t="shared" si="0"/>
        <v>15180</v>
      </c>
      <c r="K7" s="9">
        <f t="shared" si="0"/>
        <v>16020</v>
      </c>
      <c r="L7" s="9">
        <f t="shared" si="0"/>
        <v>16810</v>
      </c>
      <c r="M7" s="9">
        <f t="shared" si="0"/>
        <v>17200</v>
      </c>
      <c r="N7" s="9">
        <f>SUM(B7:M7)</f>
        <v>165850</v>
      </c>
    </row>
    <row r="10" spans="1:18" x14ac:dyDescent="0.3">
      <c r="A10" s="1" t="s">
        <v>40</v>
      </c>
      <c r="B10" s="8">
        <f>N4+N5+N6</f>
        <v>165850</v>
      </c>
    </row>
    <row r="11" spans="1:18" x14ac:dyDescent="0.3">
      <c r="P11" t="s">
        <v>83</v>
      </c>
      <c r="R11" t="s">
        <v>84</v>
      </c>
    </row>
    <row r="12" spans="1:18" x14ac:dyDescent="0.3">
      <c r="A12" s="1" t="s">
        <v>4</v>
      </c>
    </row>
    <row r="13" spans="1:18" x14ac:dyDescent="0.3">
      <c r="A13" t="s">
        <v>37</v>
      </c>
      <c r="B13" s="8">
        <v>4800</v>
      </c>
      <c r="C13" s="8">
        <v>4800</v>
      </c>
      <c r="D13" s="8">
        <v>4800</v>
      </c>
      <c r="E13" s="8">
        <v>4800</v>
      </c>
      <c r="F13" s="8">
        <v>4800</v>
      </c>
      <c r="G13" s="8">
        <v>4800</v>
      </c>
      <c r="H13" s="8">
        <v>4800</v>
      </c>
      <c r="I13" s="8">
        <v>4800</v>
      </c>
      <c r="J13" s="8">
        <v>4800</v>
      </c>
      <c r="K13" s="8">
        <v>4800</v>
      </c>
      <c r="L13" s="8">
        <v>4800</v>
      </c>
      <c r="M13" s="8">
        <v>4800</v>
      </c>
      <c r="N13" s="8">
        <f>SUM(B13:M13)</f>
        <v>57600</v>
      </c>
    </row>
    <row r="14" spans="1:18" x14ac:dyDescent="0.3">
      <c r="A14" t="s">
        <v>38</v>
      </c>
      <c r="B14" s="8">
        <v>50</v>
      </c>
      <c r="C14" s="8">
        <v>0</v>
      </c>
      <c r="D14" s="8">
        <v>50</v>
      </c>
      <c r="E14" s="8">
        <v>0</v>
      </c>
      <c r="F14" s="8">
        <v>50</v>
      </c>
      <c r="G14" s="8">
        <v>0</v>
      </c>
      <c r="H14" s="8">
        <v>50</v>
      </c>
      <c r="I14" s="8">
        <v>0</v>
      </c>
      <c r="J14" s="8">
        <v>50</v>
      </c>
      <c r="K14" s="8">
        <v>0</v>
      </c>
      <c r="L14" s="8">
        <v>50</v>
      </c>
      <c r="M14" s="8">
        <v>0</v>
      </c>
      <c r="N14" s="8">
        <f>SUM(B14:M14)</f>
        <v>300</v>
      </c>
      <c r="Q14" t="s">
        <v>82</v>
      </c>
    </row>
    <row r="15" spans="1:18" x14ac:dyDescent="0.3">
      <c r="A15" t="s">
        <v>39</v>
      </c>
      <c r="B15" s="8">
        <v>50</v>
      </c>
      <c r="C15" s="8">
        <v>50</v>
      </c>
      <c r="D15" s="8">
        <v>50</v>
      </c>
      <c r="E15" s="8">
        <v>50</v>
      </c>
      <c r="F15" s="8">
        <v>50</v>
      </c>
      <c r="G15" s="8">
        <v>100</v>
      </c>
      <c r="H15" s="8">
        <v>110</v>
      </c>
      <c r="I15" s="8">
        <v>140</v>
      </c>
      <c r="J15" s="8">
        <v>150</v>
      </c>
      <c r="K15" s="8">
        <v>175</v>
      </c>
      <c r="L15" s="8">
        <v>140</v>
      </c>
      <c r="M15" s="8">
        <v>300</v>
      </c>
      <c r="N15" s="8">
        <f>SUM(B15:M15)</f>
        <v>1365</v>
      </c>
    </row>
    <row r="16" spans="1:18" x14ac:dyDescent="0.3">
      <c r="A16" t="s">
        <v>72</v>
      </c>
      <c r="B16" s="8">
        <v>10</v>
      </c>
      <c r="C16" s="8">
        <v>10</v>
      </c>
      <c r="D16" s="8">
        <v>10</v>
      </c>
      <c r="E16" s="8">
        <v>10</v>
      </c>
      <c r="F16" s="8">
        <v>10</v>
      </c>
      <c r="G16" s="8">
        <v>10</v>
      </c>
      <c r="H16" s="8">
        <v>10</v>
      </c>
      <c r="I16" s="8">
        <v>10</v>
      </c>
      <c r="J16" s="8">
        <v>10</v>
      </c>
      <c r="K16" s="8">
        <v>10</v>
      </c>
      <c r="L16" s="8">
        <v>10</v>
      </c>
      <c r="M16" s="8">
        <v>10</v>
      </c>
      <c r="N16" s="8">
        <f>SUM(B16:M16)</f>
        <v>120</v>
      </c>
    </row>
    <row r="17" spans="1:14" s="1" customFormat="1" x14ac:dyDescent="0.3">
      <c r="A17" s="1" t="s">
        <v>76</v>
      </c>
      <c r="B17" s="9">
        <f t="shared" ref="B17:M17" si="1">SUM(B13:B16)</f>
        <v>4910</v>
      </c>
      <c r="C17" s="9">
        <f t="shared" si="1"/>
        <v>4860</v>
      </c>
      <c r="D17" s="9">
        <f t="shared" si="1"/>
        <v>4910</v>
      </c>
      <c r="E17" s="9">
        <f t="shared" si="1"/>
        <v>4860</v>
      </c>
      <c r="F17" s="9">
        <f t="shared" si="1"/>
        <v>4910</v>
      </c>
      <c r="G17" s="9">
        <f t="shared" si="1"/>
        <v>4910</v>
      </c>
      <c r="H17" s="9">
        <f t="shared" si="1"/>
        <v>4970</v>
      </c>
      <c r="I17" s="9">
        <f t="shared" si="1"/>
        <v>4950</v>
      </c>
      <c r="J17" s="9">
        <f t="shared" si="1"/>
        <v>5010</v>
      </c>
      <c r="K17" s="9">
        <f t="shared" si="1"/>
        <v>4985</v>
      </c>
      <c r="L17" s="9">
        <f t="shared" si="1"/>
        <v>5000</v>
      </c>
      <c r="M17" s="9">
        <f t="shared" si="1"/>
        <v>5110</v>
      </c>
      <c r="N17" s="9">
        <f>SUM(B17:M17)</f>
        <v>59385</v>
      </c>
    </row>
    <row r="18" spans="1:14" ht="15" customHeight="1" x14ac:dyDescent="0.3"/>
    <row r="19" spans="1:14" ht="15" customHeight="1" x14ac:dyDescent="0.3"/>
    <row r="20" spans="1:14" x14ac:dyDescent="0.3">
      <c r="A20" s="1"/>
      <c r="B20" s="8"/>
      <c r="C20" s="8"/>
      <c r="D20" s="8"/>
      <c r="E20" s="8"/>
      <c r="F20" s="8"/>
      <c r="G20" s="8"/>
      <c r="H20" s="8"/>
      <c r="I20" s="8"/>
      <c r="J20" s="8"/>
      <c r="K20" s="8"/>
      <c r="L20" s="8"/>
      <c r="M20" s="8"/>
      <c r="N20" s="8"/>
    </row>
    <row r="21" spans="1:14" x14ac:dyDescent="0.3">
      <c r="A21" s="1" t="s">
        <v>41</v>
      </c>
      <c r="B21" s="8">
        <f>B7-B17</f>
        <v>4240</v>
      </c>
      <c r="C21" s="8">
        <f>C7-C17</f>
        <v>5690</v>
      </c>
      <c r="D21" s="8">
        <f t="shared" ref="D21:M21" si="2">D7-D17</f>
        <v>6940</v>
      </c>
      <c r="E21" s="8">
        <f t="shared" si="2"/>
        <v>7840</v>
      </c>
      <c r="F21" s="8">
        <f t="shared" si="2"/>
        <v>8490</v>
      </c>
      <c r="G21" s="8">
        <f t="shared" si="2"/>
        <v>8890</v>
      </c>
      <c r="H21" s="8">
        <f t="shared" si="2"/>
        <v>9380</v>
      </c>
      <c r="I21" s="8">
        <f t="shared" si="2"/>
        <v>9890</v>
      </c>
      <c r="J21" s="8">
        <f t="shared" si="2"/>
        <v>10170</v>
      </c>
      <c r="K21" s="8">
        <f t="shared" si="2"/>
        <v>11035</v>
      </c>
      <c r="L21" s="8">
        <f t="shared" si="2"/>
        <v>11810</v>
      </c>
      <c r="M21" s="8">
        <f t="shared" si="2"/>
        <v>12090</v>
      </c>
      <c r="N21" s="8">
        <f t="shared" ref="N21" si="3">N7-N20</f>
        <v>165850</v>
      </c>
    </row>
    <row r="22" spans="1:14" s="12" customFormat="1" x14ac:dyDescent="0.3">
      <c r="A22" s="12" t="s">
        <v>42</v>
      </c>
      <c r="B22" s="10">
        <f>B21*12%</f>
        <v>508.79999999999995</v>
      </c>
      <c r="C22" s="10">
        <f t="shared" ref="C22:N22" si="4">C21*12%</f>
        <v>682.8</v>
      </c>
      <c r="D22" s="10">
        <f t="shared" si="4"/>
        <v>832.8</v>
      </c>
      <c r="E22" s="10">
        <f t="shared" si="4"/>
        <v>940.8</v>
      </c>
      <c r="F22" s="10">
        <f t="shared" si="4"/>
        <v>1018.8</v>
      </c>
      <c r="G22" s="10">
        <f t="shared" si="4"/>
        <v>1066.8</v>
      </c>
      <c r="H22" s="10">
        <f t="shared" si="4"/>
        <v>1125.5999999999999</v>
      </c>
      <c r="I22" s="10">
        <f t="shared" si="4"/>
        <v>1186.8</v>
      </c>
      <c r="J22" s="10">
        <f t="shared" si="4"/>
        <v>1220.3999999999999</v>
      </c>
      <c r="K22" s="10">
        <f t="shared" si="4"/>
        <v>1324.2</v>
      </c>
      <c r="L22" s="10">
        <f t="shared" si="4"/>
        <v>1417.2</v>
      </c>
      <c r="M22" s="10">
        <f t="shared" si="4"/>
        <v>1450.8</v>
      </c>
      <c r="N22" s="10">
        <f t="shared" si="4"/>
        <v>19902</v>
      </c>
    </row>
    <row r="23" spans="1:14" s="1" customFormat="1" x14ac:dyDescent="0.3">
      <c r="A23" s="1" t="s">
        <v>43</v>
      </c>
      <c r="B23" s="9">
        <f>B21-B22</f>
        <v>3731.2</v>
      </c>
      <c r="C23" s="9">
        <f t="shared" ref="C23:N23" si="5">C21-C22</f>
        <v>5007.2</v>
      </c>
      <c r="D23" s="9">
        <f t="shared" si="5"/>
        <v>6107.2</v>
      </c>
      <c r="E23" s="9">
        <f t="shared" si="5"/>
        <v>6899.2</v>
      </c>
      <c r="F23" s="9">
        <f t="shared" si="5"/>
        <v>7471.2</v>
      </c>
      <c r="G23" s="9">
        <f t="shared" si="5"/>
        <v>7823.2</v>
      </c>
      <c r="H23" s="9">
        <f t="shared" si="5"/>
        <v>8254.4</v>
      </c>
      <c r="I23" s="9">
        <f t="shared" si="5"/>
        <v>8703.2000000000007</v>
      </c>
      <c r="J23" s="9">
        <f t="shared" si="5"/>
        <v>8949.6</v>
      </c>
      <c r="K23" s="9">
        <f t="shared" si="5"/>
        <v>9710.7999999999993</v>
      </c>
      <c r="L23" s="9">
        <f t="shared" si="5"/>
        <v>10392.799999999999</v>
      </c>
      <c r="M23" s="9">
        <f t="shared" si="5"/>
        <v>10639.2</v>
      </c>
      <c r="N23" s="9">
        <f t="shared" si="5"/>
        <v>145948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2"/>
  <sheetViews>
    <sheetView workbookViewId="0">
      <selection activeCell="B24" sqref="B24"/>
    </sheetView>
  </sheetViews>
  <sheetFormatPr defaultColWidth="11.19921875" defaultRowHeight="15.6" x14ac:dyDescent="0.3"/>
  <cols>
    <col min="1" max="1" width="32.59765625" customWidth="1"/>
    <col min="2" max="2" width="16.19921875" customWidth="1"/>
    <col min="14" max="14" width="16.19921875" customWidth="1"/>
  </cols>
  <sheetData>
    <row r="1" spans="1:14" x14ac:dyDescent="0.3">
      <c r="A1" s="5" t="s">
        <v>2</v>
      </c>
      <c r="B1" s="5"/>
      <c r="C1" s="5"/>
      <c r="D1" s="5"/>
      <c r="E1" s="5"/>
      <c r="F1" s="5"/>
      <c r="G1" s="5"/>
      <c r="H1" s="5"/>
      <c r="I1" s="5"/>
      <c r="J1" s="5"/>
      <c r="K1" s="5"/>
      <c r="L1" s="5"/>
      <c r="M1" s="5"/>
      <c r="N1" s="5"/>
    </row>
    <row r="2" spans="1:14" x14ac:dyDescent="0.3">
      <c r="A2" s="5"/>
      <c r="B2" s="5" t="s">
        <v>5</v>
      </c>
      <c r="C2" s="5" t="s">
        <v>6</v>
      </c>
      <c r="D2" s="5" t="s">
        <v>7</v>
      </c>
      <c r="E2" s="5" t="s">
        <v>8</v>
      </c>
      <c r="F2" s="5" t="s">
        <v>9</v>
      </c>
      <c r="G2" s="5" t="s">
        <v>10</v>
      </c>
      <c r="H2" s="5" t="s">
        <v>11</v>
      </c>
      <c r="I2" s="5" t="s">
        <v>12</v>
      </c>
      <c r="J2" s="5" t="s">
        <v>13</v>
      </c>
      <c r="K2" s="5" t="s">
        <v>14</v>
      </c>
      <c r="L2" s="5" t="s">
        <v>15</v>
      </c>
      <c r="M2" s="5" t="s">
        <v>16</v>
      </c>
      <c r="N2" s="5" t="s">
        <v>17</v>
      </c>
    </row>
    <row r="3" spans="1:14" x14ac:dyDescent="0.3">
      <c r="A3" s="6" t="s">
        <v>3</v>
      </c>
      <c r="B3" s="5"/>
      <c r="C3" s="5"/>
      <c r="D3" s="5"/>
      <c r="E3" s="5"/>
      <c r="F3" s="5"/>
      <c r="G3" s="5"/>
      <c r="H3" s="5"/>
      <c r="I3" s="5"/>
      <c r="J3" s="5"/>
      <c r="K3" s="5"/>
      <c r="L3" s="5"/>
      <c r="M3" s="5"/>
      <c r="N3" s="5"/>
    </row>
    <row r="4" spans="1:14" x14ac:dyDescent="0.3">
      <c r="A4" t="s">
        <v>67</v>
      </c>
      <c r="B4" s="8">
        <v>13780</v>
      </c>
      <c r="C4" s="8">
        <v>14220</v>
      </c>
      <c r="D4" s="8">
        <v>14660</v>
      </c>
      <c r="E4" s="8">
        <v>15100</v>
      </c>
      <c r="F4" s="8">
        <v>15540</v>
      </c>
      <c r="G4" s="8">
        <v>15980</v>
      </c>
      <c r="H4" s="8">
        <v>16420</v>
      </c>
      <c r="I4" s="8">
        <v>16860</v>
      </c>
      <c r="J4" s="8">
        <v>17300</v>
      </c>
      <c r="K4" s="8">
        <v>17740</v>
      </c>
      <c r="L4" s="8">
        <v>18180</v>
      </c>
      <c r="M4" s="8">
        <v>18620</v>
      </c>
      <c r="N4" s="11">
        <f>SUM(B4:M4)</f>
        <v>194400</v>
      </c>
    </row>
    <row r="5" spans="1:14" x14ac:dyDescent="0.3">
      <c r="A5" t="s">
        <v>66</v>
      </c>
      <c r="B5" s="11">
        <v>850</v>
      </c>
      <c r="C5" s="11">
        <v>900</v>
      </c>
      <c r="D5" s="11">
        <v>1200</v>
      </c>
      <c r="E5" s="11">
        <v>1500</v>
      </c>
      <c r="F5" s="11">
        <v>1500</v>
      </c>
      <c r="G5" s="11">
        <v>1450</v>
      </c>
      <c r="H5" s="11">
        <v>1600</v>
      </c>
      <c r="I5" s="11">
        <v>1800</v>
      </c>
      <c r="J5" s="11">
        <v>1750</v>
      </c>
      <c r="K5" s="11">
        <v>1250</v>
      </c>
      <c r="L5" s="11">
        <v>800</v>
      </c>
      <c r="M5" s="11">
        <v>1900</v>
      </c>
      <c r="N5" s="11">
        <f>SUM(B5:M5)</f>
        <v>16500</v>
      </c>
    </row>
    <row r="6" spans="1:14" x14ac:dyDescent="0.3">
      <c r="A6" t="s">
        <v>70</v>
      </c>
      <c r="B6" s="11">
        <v>1800</v>
      </c>
      <c r="C6" s="11">
        <v>1800</v>
      </c>
      <c r="D6" s="11">
        <v>1800</v>
      </c>
      <c r="E6" s="11">
        <v>1800</v>
      </c>
      <c r="F6" s="11">
        <v>2250</v>
      </c>
      <c r="G6" s="11">
        <v>2250</v>
      </c>
      <c r="H6" s="11">
        <v>2250</v>
      </c>
      <c r="I6" s="11">
        <v>2250</v>
      </c>
      <c r="J6" s="11">
        <v>2700</v>
      </c>
      <c r="K6" s="11">
        <v>2700</v>
      </c>
      <c r="L6" s="11">
        <v>2700</v>
      </c>
      <c r="M6" s="11">
        <v>2700</v>
      </c>
      <c r="N6" s="11">
        <f>SUM(B6:M6)</f>
        <v>27000</v>
      </c>
    </row>
    <row r="7" spans="1:14" x14ac:dyDescent="0.3">
      <c r="A7" s="5" t="s">
        <v>69</v>
      </c>
      <c r="B7" s="11">
        <v>900</v>
      </c>
      <c r="C7" s="11">
        <v>900</v>
      </c>
      <c r="D7" s="11">
        <v>900</v>
      </c>
      <c r="E7" s="11">
        <v>1800</v>
      </c>
      <c r="F7" s="11">
        <v>1800</v>
      </c>
      <c r="G7" s="11">
        <v>1800</v>
      </c>
      <c r="H7" s="11">
        <v>1800</v>
      </c>
      <c r="I7" s="11">
        <v>1800</v>
      </c>
      <c r="J7" s="11">
        <v>1800</v>
      </c>
      <c r="K7" s="11">
        <v>1800</v>
      </c>
      <c r="L7" s="11">
        <v>2200</v>
      </c>
      <c r="M7" s="11">
        <v>2200</v>
      </c>
      <c r="N7" s="11">
        <f>SUM(B7:M7)</f>
        <v>19700</v>
      </c>
    </row>
    <row r="8" spans="1:14" s="1" customFormat="1" x14ac:dyDescent="0.3">
      <c r="A8" s="6" t="s">
        <v>77</v>
      </c>
      <c r="B8" s="13">
        <f t="shared" ref="B8:M8" si="0">SUM(B4:B7)</f>
        <v>17330</v>
      </c>
      <c r="C8" s="13">
        <f t="shared" si="0"/>
        <v>17820</v>
      </c>
      <c r="D8" s="13">
        <f t="shared" si="0"/>
        <v>18560</v>
      </c>
      <c r="E8" s="13">
        <f t="shared" si="0"/>
        <v>20200</v>
      </c>
      <c r="F8" s="13">
        <f t="shared" si="0"/>
        <v>21090</v>
      </c>
      <c r="G8" s="13">
        <f t="shared" si="0"/>
        <v>21480</v>
      </c>
      <c r="H8" s="13">
        <f t="shared" si="0"/>
        <v>22070</v>
      </c>
      <c r="I8" s="13">
        <f t="shared" si="0"/>
        <v>22710</v>
      </c>
      <c r="J8" s="13">
        <f t="shared" si="0"/>
        <v>23550</v>
      </c>
      <c r="K8" s="13">
        <f t="shared" si="0"/>
        <v>23490</v>
      </c>
      <c r="L8" s="13">
        <f t="shared" si="0"/>
        <v>23880</v>
      </c>
      <c r="M8" s="13">
        <f t="shared" si="0"/>
        <v>25420</v>
      </c>
      <c r="N8" s="9">
        <f>SUM(B8:M8)</f>
        <v>257600</v>
      </c>
    </row>
    <row r="9" spans="1:14" x14ac:dyDescent="0.3">
      <c r="A9" s="5"/>
      <c r="B9" s="5"/>
      <c r="C9" s="5"/>
      <c r="D9" s="5"/>
      <c r="E9" s="5"/>
      <c r="F9" s="5"/>
      <c r="G9" s="5"/>
      <c r="H9" s="5"/>
      <c r="I9" s="5"/>
      <c r="J9" s="5"/>
      <c r="K9" s="5"/>
      <c r="L9" s="5"/>
      <c r="M9" s="5"/>
      <c r="N9" s="5"/>
    </row>
    <row r="10" spans="1:14" x14ac:dyDescent="0.3">
      <c r="A10" s="6"/>
      <c r="B10" s="11"/>
      <c r="C10" s="5"/>
      <c r="D10" s="5"/>
      <c r="E10" s="5"/>
      <c r="F10" s="5"/>
      <c r="G10" s="5"/>
      <c r="H10" s="5"/>
      <c r="I10" s="5"/>
      <c r="J10" s="5"/>
      <c r="K10" s="5"/>
      <c r="L10" s="5"/>
      <c r="M10" s="5"/>
      <c r="N10" s="5"/>
    </row>
    <row r="11" spans="1:14" x14ac:dyDescent="0.3">
      <c r="A11" s="5"/>
      <c r="B11" s="5"/>
      <c r="C11" s="5"/>
      <c r="D11" s="5"/>
      <c r="E11" s="5"/>
      <c r="F11" s="5"/>
      <c r="G11" s="5"/>
      <c r="H11" s="5"/>
      <c r="I11" s="5"/>
      <c r="J11" s="5"/>
      <c r="K11" s="5"/>
      <c r="L11" s="5"/>
      <c r="M11" s="5"/>
      <c r="N11" s="5"/>
    </row>
    <row r="12" spans="1:14" x14ac:dyDescent="0.3">
      <c r="A12" s="6" t="s">
        <v>4</v>
      </c>
      <c r="B12" s="5"/>
      <c r="C12" s="5"/>
      <c r="D12" s="5"/>
      <c r="E12" s="5"/>
      <c r="F12" s="5"/>
      <c r="G12" s="5"/>
      <c r="H12" s="5"/>
      <c r="I12" s="5"/>
      <c r="J12" s="5"/>
      <c r="K12" s="5"/>
      <c r="L12" s="5"/>
      <c r="M12" s="5"/>
      <c r="N12" s="5"/>
    </row>
    <row r="13" spans="1:14" x14ac:dyDescent="0.3">
      <c r="A13" s="5" t="s">
        <v>71</v>
      </c>
      <c r="B13" s="11">
        <v>9600</v>
      </c>
      <c r="C13" s="11">
        <v>9600</v>
      </c>
      <c r="D13" s="11">
        <v>9600</v>
      </c>
      <c r="E13" s="11">
        <v>9600</v>
      </c>
      <c r="F13" s="11">
        <v>9600</v>
      </c>
      <c r="G13" s="11">
        <v>9600</v>
      </c>
      <c r="H13" s="11">
        <v>9600</v>
      </c>
      <c r="I13" s="11">
        <v>9600</v>
      </c>
      <c r="J13" s="11">
        <v>9600</v>
      </c>
      <c r="K13" s="11">
        <v>9600</v>
      </c>
      <c r="L13" s="11">
        <v>9600</v>
      </c>
      <c r="M13" s="11">
        <v>9600</v>
      </c>
      <c r="N13" s="11">
        <f>SUM(B13:M13)</f>
        <v>115200</v>
      </c>
    </row>
    <row r="14" spans="1:14" x14ac:dyDescent="0.3">
      <c r="A14" s="5" t="s">
        <v>38</v>
      </c>
      <c r="B14" s="11">
        <v>200</v>
      </c>
      <c r="C14" s="11">
        <v>200</v>
      </c>
      <c r="D14" s="11">
        <v>200</v>
      </c>
      <c r="E14" s="11">
        <v>200</v>
      </c>
      <c r="F14" s="11">
        <v>200</v>
      </c>
      <c r="G14" s="11">
        <v>200</v>
      </c>
      <c r="H14" s="11">
        <v>200</v>
      </c>
      <c r="I14" s="11">
        <v>200</v>
      </c>
      <c r="J14" s="11">
        <v>200</v>
      </c>
      <c r="K14" s="11">
        <v>200</v>
      </c>
      <c r="L14" s="11">
        <v>200</v>
      </c>
      <c r="M14" s="11">
        <v>200</v>
      </c>
      <c r="N14" s="11">
        <f>SUM(B14:M14)</f>
        <v>2400</v>
      </c>
    </row>
    <row r="15" spans="1:14" x14ac:dyDescent="0.3">
      <c r="A15" s="5" t="s">
        <v>39</v>
      </c>
      <c r="B15" s="11">
        <v>500</v>
      </c>
      <c r="C15" s="5">
        <v>200</v>
      </c>
      <c r="D15" s="5">
        <v>400</v>
      </c>
      <c r="E15" s="5">
        <v>300</v>
      </c>
      <c r="F15" s="5">
        <v>500</v>
      </c>
      <c r="G15" s="5">
        <v>600</v>
      </c>
      <c r="H15" s="5">
        <v>800</v>
      </c>
      <c r="I15" s="5">
        <v>450</v>
      </c>
      <c r="J15" s="5">
        <v>210</v>
      </c>
      <c r="K15" s="5">
        <v>980</v>
      </c>
      <c r="L15" s="5">
        <v>700</v>
      </c>
      <c r="M15" s="5">
        <v>800</v>
      </c>
      <c r="N15" s="11">
        <f>SUM(B15:M15)</f>
        <v>6440</v>
      </c>
    </row>
    <row r="16" spans="1:14" x14ac:dyDescent="0.3">
      <c r="A16" s="5" t="s">
        <v>73</v>
      </c>
      <c r="B16" s="11">
        <v>20</v>
      </c>
      <c r="C16" s="11">
        <v>20</v>
      </c>
      <c r="D16" s="11">
        <v>20</v>
      </c>
      <c r="E16" s="11">
        <v>20</v>
      </c>
      <c r="F16" s="11">
        <v>20</v>
      </c>
      <c r="G16" s="11">
        <v>20</v>
      </c>
      <c r="H16" s="11">
        <v>20</v>
      </c>
      <c r="I16" s="11">
        <v>20</v>
      </c>
      <c r="J16" s="11">
        <v>20</v>
      </c>
      <c r="K16" s="11">
        <v>20</v>
      </c>
      <c r="L16" s="11">
        <v>20</v>
      </c>
      <c r="M16" s="11">
        <v>20</v>
      </c>
      <c r="N16" s="11">
        <f>SUM(B16:M16)</f>
        <v>240</v>
      </c>
    </row>
    <row r="17" spans="1:14" s="1" customFormat="1" x14ac:dyDescent="0.3">
      <c r="A17" s="6" t="s">
        <v>76</v>
      </c>
      <c r="B17" s="9">
        <f t="shared" ref="B17:M17" si="1">SUM(B13:B16)</f>
        <v>10320</v>
      </c>
      <c r="C17" s="13">
        <f t="shared" si="1"/>
        <v>10020</v>
      </c>
      <c r="D17" s="13">
        <f t="shared" si="1"/>
        <v>10220</v>
      </c>
      <c r="E17" s="13">
        <f t="shared" si="1"/>
        <v>10120</v>
      </c>
      <c r="F17" s="13">
        <f t="shared" si="1"/>
        <v>10320</v>
      </c>
      <c r="G17" s="13">
        <f t="shared" si="1"/>
        <v>10420</v>
      </c>
      <c r="H17" s="13">
        <f t="shared" si="1"/>
        <v>10620</v>
      </c>
      <c r="I17" s="13">
        <f t="shared" si="1"/>
        <v>10270</v>
      </c>
      <c r="J17" s="13">
        <f t="shared" si="1"/>
        <v>10030</v>
      </c>
      <c r="K17" s="13">
        <f t="shared" si="1"/>
        <v>10800</v>
      </c>
      <c r="L17" s="13">
        <f t="shared" si="1"/>
        <v>10520</v>
      </c>
      <c r="M17" s="13">
        <f t="shared" si="1"/>
        <v>10620</v>
      </c>
      <c r="N17" s="13">
        <f>SUM(B17:M17)</f>
        <v>124280</v>
      </c>
    </row>
    <row r="18" spans="1:14" ht="23.4" customHeight="1" x14ac:dyDescent="0.3">
      <c r="A18" s="5"/>
      <c r="B18" s="5"/>
      <c r="C18" s="5"/>
      <c r="D18" s="5"/>
      <c r="E18" s="5"/>
      <c r="F18" s="5"/>
      <c r="G18" s="5"/>
      <c r="H18" s="5"/>
      <c r="I18" s="5"/>
      <c r="J18" s="5"/>
      <c r="K18" s="5"/>
      <c r="L18" s="5"/>
      <c r="M18" s="5"/>
      <c r="N18" s="5"/>
    </row>
    <row r="19" spans="1:14" x14ac:dyDescent="0.3">
      <c r="A19" s="6"/>
      <c r="B19" s="11"/>
      <c r="C19" s="5"/>
      <c r="D19" s="5"/>
      <c r="E19" s="5"/>
      <c r="F19" s="5"/>
      <c r="G19" s="5"/>
      <c r="H19" s="5"/>
      <c r="I19" s="5"/>
      <c r="J19" s="5"/>
      <c r="K19" s="5"/>
      <c r="L19" s="5"/>
      <c r="M19" s="5"/>
      <c r="N19" s="5"/>
    </row>
    <row r="20" spans="1:14" x14ac:dyDescent="0.3">
      <c r="A20" s="6" t="s">
        <v>41</v>
      </c>
      <c r="B20" s="11">
        <f>B8-B17</f>
        <v>7010</v>
      </c>
      <c r="C20" s="11">
        <f t="shared" ref="C20:N20" si="2">C8-C17</f>
        <v>7800</v>
      </c>
      <c r="D20" s="11">
        <f t="shared" si="2"/>
        <v>8340</v>
      </c>
      <c r="E20" s="11">
        <f t="shared" si="2"/>
        <v>10080</v>
      </c>
      <c r="F20" s="11">
        <f t="shared" si="2"/>
        <v>10770</v>
      </c>
      <c r="G20" s="11">
        <f t="shared" si="2"/>
        <v>11060</v>
      </c>
      <c r="H20" s="11">
        <f t="shared" si="2"/>
        <v>11450</v>
      </c>
      <c r="I20" s="11">
        <f t="shared" si="2"/>
        <v>12440</v>
      </c>
      <c r="J20" s="11">
        <f t="shared" si="2"/>
        <v>13520</v>
      </c>
      <c r="K20" s="11">
        <f t="shared" si="2"/>
        <v>12690</v>
      </c>
      <c r="L20" s="11">
        <f t="shared" si="2"/>
        <v>13360</v>
      </c>
      <c r="M20" s="11">
        <f t="shared" si="2"/>
        <v>14800</v>
      </c>
      <c r="N20" s="11">
        <f t="shared" si="2"/>
        <v>133320</v>
      </c>
    </row>
    <row r="21" spans="1:14" x14ac:dyDescent="0.3">
      <c r="A21" s="5" t="s">
        <v>42</v>
      </c>
      <c r="B21" s="11">
        <f>B20*12%</f>
        <v>841.19999999999993</v>
      </c>
      <c r="C21" s="11">
        <f t="shared" ref="C21:N21" si="3">C20*12%</f>
        <v>936</v>
      </c>
      <c r="D21" s="11">
        <f t="shared" si="3"/>
        <v>1000.8</v>
      </c>
      <c r="E21" s="11">
        <f t="shared" si="3"/>
        <v>1209.5999999999999</v>
      </c>
      <c r="F21" s="11">
        <f t="shared" si="3"/>
        <v>1292.3999999999999</v>
      </c>
      <c r="G21" s="11">
        <f t="shared" si="3"/>
        <v>1327.2</v>
      </c>
      <c r="H21" s="11">
        <f t="shared" si="3"/>
        <v>1374</v>
      </c>
      <c r="I21" s="11">
        <f t="shared" si="3"/>
        <v>1492.8</v>
      </c>
      <c r="J21" s="11">
        <f t="shared" si="3"/>
        <v>1622.3999999999999</v>
      </c>
      <c r="K21" s="11">
        <f t="shared" si="3"/>
        <v>1522.8</v>
      </c>
      <c r="L21" s="11">
        <f t="shared" si="3"/>
        <v>1603.2</v>
      </c>
      <c r="M21" s="11">
        <f t="shared" si="3"/>
        <v>1776</v>
      </c>
      <c r="N21" s="11">
        <f t="shared" si="3"/>
        <v>15998.4</v>
      </c>
    </row>
    <row r="22" spans="1:14" s="1" customFormat="1" x14ac:dyDescent="0.3">
      <c r="A22" s="6" t="s">
        <v>43</v>
      </c>
      <c r="B22" s="13">
        <f>B20-B21</f>
        <v>6168.8</v>
      </c>
      <c r="C22" s="13">
        <f t="shared" ref="C22:N22" si="4">C20-C21</f>
        <v>6864</v>
      </c>
      <c r="D22" s="13">
        <f t="shared" si="4"/>
        <v>7339.2</v>
      </c>
      <c r="E22" s="13">
        <f t="shared" si="4"/>
        <v>8870.4</v>
      </c>
      <c r="F22" s="13">
        <f t="shared" si="4"/>
        <v>9477.6</v>
      </c>
      <c r="G22" s="13">
        <f t="shared" si="4"/>
        <v>9732.7999999999993</v>
      </c>
      <c r="H22" s="13">
        <f t="shared" si="4"/>
        <v>10076</v>
      </c>
      <c r="I22" s="13">
        <f t="shared" si="4"/>
        <v>10947.2</v>
      </c>
      <c r="J22" s="13">
        <f t="shared" si="4"/>
        <v>11897.6</v>
      </c>
      <c r="K22" s="13">
        <f t="shared" si="4"/>
        <v>11167.2</v>
      </c>
      <c r="L22" s="13">
        <f t="shared" si="4"/>
        <v>11756.8</v>
      </c>
      <c r="M22" s="13">
        <f t="shared" si="4"/>
        <v>13024</v>
      </c>
      <c r="N22" s="13">
        <f t="shared" si="4"/>
        <v>117321.60000000001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AM43"/>
  <sheetViews>
    <sheetView topLeftCell="X22" workbookViewId="0">
      <selection activeCell="O18" sqref="O18"/>
    </sheetView>
  </sheetViews>
  <sheetFormatPr defaultColWidth="11.19921875" defaultRowHeight="15.6" x14ac:dyDescent="0.3"/>
  <cols>
    <col min="1" max="1" width="32.59765625" customWidth="1"/>
    <col min="2" max="2" width="24.09765625" customWidth="1"/>
    <col min="27" max="27" width="13.69921875" customWidth="1"/>
  </cols>
  <sheetData>
    <row r="1" spans="1:39" s="1" customFormat="1" x14ac:dyDescent="0.3">
      <c r="C1" s="62">
        <v>45292</v>
      </c>
      <c r="D1" s="62">
        <v>45323</v>
      </c>
      <c r="E1" s="62">
        <v>45352</v>
      </c>
      <c r="F1" s="62">
        <v>45383</v>
      </c>
      <c r="G1" s="62">
        <v>45413</v>
      </c>
      <c r="H1" s="62">
        <v>45444</v>
      </c>
      <c r="I1" s="62">
        <v>45474</v>
      </c>
      <c r="J1" s="62">
        <v>45505</v>
      </c>
      <c r="K1" s="62">
        <v>45536</v>
      </c>
      <c r="L1" s="62">
        <v>45566</v>
      </c>
      <c r="M1" s="62">
        <v>45597</v>
      </c>
      <c r="N1" s="62">
        <v>45627</v>
      </c>
      <c r="O1" s="62">
        <v>45658</v>
      </c>
      <c r="P1" s="62">
        <v>45689</v>
      </c>
      <c r="Q1" s="62">
        <v>45717</v>
      </c>
      <c r="R1" s="62">
        <v>45748</v>
      </c>
      <c r="S1" s="62">
        <v>45778</v>
      </c>
      <c r="T1" s="62">
        <v>45809</v>
      </c>
      <c r="U1" s="62">
        <v>45839</v>
      </c>
      <c r="V1" s="62">
        <v>45870</v>
      </c>
      <c r="W1" s="62">
        <v>45901</v>
      </c>
      <c r="X1" s="62">
        <v>45931</v>
      </c>
      <c r="Y1" s="62">
        <v>45962</v>
      </c>
      <c r="Z1" s="62">
        <v>45992</v>
      </c>
      <c r="AA1" s="62">
        <v>46023</v>
      </c>
      <c r="AB1" s="62">
        <v>46054</v>
      </c>
      <c r="AC1" s="62">
        <v>46082</v>
      </c>
      <c r="AD1" s="62">
        <v>46113</v>
      </c>
      <c r="AE1" s="62">
        <v>46143</v>
      </c>
      <c r="AF1" s="62">
        <v>46174</v>
      </c>
      <c r="AG1" s="62">
        <v>46204</v>
      </c>
      <c r="AH1" s="62">
        <v>46235</v>
      </c>
      <c r="AI1" s="62">
        <v>46266</v>
      </c>
      <c r="AJ1" s="62">
        <v>46296</v>
      </c>
      <c r="AK1" s="62">
        <v>46327</v>
      </c>
      <c r="AL1" s="62">
        <v>46357</v>
      </c>
    </row>
    <row r="2" spans="1:39" x14ac:dyDescent="0.3">
      <c r="A2" t="s">
        <v>85</v>
      </c>
      <c r="D2" s="8">
        <f>C39</f>
        <v>990</v>
      </c>
      <c r="E2" s="8">
        <f t="shared" ref="E2:AL2" si="0">D39</f>
        <v>1190</v>
      </c>
      <c r="F2" s="8">
        <f t="shared" si="0"/>
        <v>940</v>
      </c>
      <c r="G2" s="8">
        <f t="shared" si="0"/>
        <v>890</v>
      </c>
      <c r="H2" s="8">
        <f t="shared" si="0"/>
        <v>1040</v>
      </c>
      <c r="I2" s="8">
        <f t="shared" si="0"/>
        <v>1490</v>
      </c>
      <c r="J2" s="8">
        <f t="shared" si="0"/>
        <v>3290</v>
      </c>
      <c r="K2" s="8">
        <f t="shared" si="0"/>
        <v>3890</v>
      </c>
      <c r="L2" s="8">
        <f t="shared" si="0"/>
        <v>5990</v>
      </c>
      <c r="M2" s="8">
        <f t="shared" si="0"/>
        <v>7990</v>
      </c>
      <c r="N2" s="8">
        <f t="shared" si="0"/>
        <v>9590</v>
      </c>
      <c r="O2" s="8">
        <f t="shared" si="0"/>
        <v>11040</v>
      </c>
      <c r="P2" s="8">
        <f t="shared" si="0"/>
        <v>9140</v>
      </c>
      <c r="Q2" s="8">
        <f t="shared" si="0"/>
        <v>10540</v>
      </c>
      <c r="R2" s="8">
        <f t="shared" si="0"/>
        <v>11840</v>
      </c>
      <c r="S2" s="8">
        <f t="shared" si="0"/>
        <v>12690</v>
      </c>
      <c r="T2" s="8">
        <f t="shared" si="0"/>
        <v>13390</v>
      </c>
      <c r="U2" s="8">
        <f t="shared" si="0"/>
        <v>13790</v>
      </c>
      <c r="V2" s="8">
        <f t="shared" si="0"/>
        <v>14340</v>
      </c>
      <c r="W2" s="8">
        <f t="shared" si="0"/>
        <v>14830</v>
      </c>
      <c r="X2" s="8">
        <f t="shared" si="0"/>
        <v>15170</v>
      </c>
      <c r="Y2" s="8">
        <f t="shared" si="0"/>
        <v>16010</v>
      </c>
      <c r="Z2" s="8">
        <f t="shared" si="0"/>
        <v>16800</v>
      </c>
      <c r="AA2" s="8">
        <f t="shared" si="0"/>
        <v>17190</v>
      </c>
      <c r="AB2" s="8">
        <f t="shared" si="0"/>
        <v>17210</v>
      </c>
      <c r="AC2" s="8">
        <f t="shared" si="0"/>
        <v>17800</v>
      </c>
      <c r="AD2" s="8">
        <f t="shared" si="0"/>
        <v>18540</v>
      </c>
      <c r="AE2" s="8">
        <f t="shared" si="0"/>
        <v>20180</v>
      </c>
      <c r="AF2" s="8">
        <f t="shared" si="0"/>
        <v>21070</v>
      </c>
      <c r="AG2" s="8">
        <f t="shared" si="0"/>
        <v>21460</v>
      </c>
      <c r="AH2" s="8">
        <f t="shared" si="0"/>
        <v>22050</v>
      </c>
      <c r="AI2" s="8">
        <f t="shared" si="0"/>
        <v>22690</v>
      </c>
      <c r="AJ2" s="8">
        <f t="shared" si="0"/>
        <v>23530</v>
      </c>
      <c r="AK2" s="8">
        <f t="shared" si="0"/>
        <v>23470</v>
      </c>
      <c r="AL2" s="8">
        <f t="shared" si="0"/>
        <v>23860</v>
      </c>
    </row>
    <row r="4" spans="1:39" x14ac:dyDescent="0.3">
      <c r="A4" s="14" t="s">
        <v>86</v>
      </c>
      <c r="B4" s="14"/>
    </row>
    <row r="5" spans="1:39" x14ac:dyDescent="0.3">
      <c r="A5" t="s">
        <v>74</v>
      </c>
      <c r="C5" s="8">
        <v>800</v>
      </c>
      <c r="D5" s="8">
        <v>700</v>
      </c>
      <c r="E5" s="8">
        <v>550</v>
      </c>
      <c r="F5" s="8">
        <v>600</v>
      </c>
      <c r="G5" s="8">
        <v>650</v>
      </c>
      <c r="H5" s="8">
        <v>1000</v>
      </c>
      <c r="I5" s="8">
        <v>2500</v>
      </c>
      <c r="J5" s="8">
        <v>3000</v>
      </c>
      <c r="K5" s="8">
        <v>5000</v>
      </c>
      <c r="L5" s="8">
        <v>7000</v>
      </c>
      <c r="M5" s="8">
        <v>8500</v>
      </c>
      <c r="N5" s="8">
        <v>9850</v>
      </c>
      <c r="O5" s="8">
        <v>8500</v>
      </c>
      <c r="P5" s="8">
        <v>9850</v>
      </c>
      <c r="Q5" s="8">
        <v>11000</v>
      </c>
      <c r="R5" s="8">
        <v>11800</v>
      </c>
      <c r="S5" s="8">
        <v>12000</v>
      </c>
      <c r="T5" s="8">
        <v>12400</v>
      </c>
      <c r="U5" s="8">
        <v>12900</v>
      </c>
      <c r="V5" s="8">
        <v>13340</v>
      </c>
      <c r="W5" s="8">
        <v>13780</v>
      </c>
      <c r="X5" s="8">
        <v>14220</v>
      </c>
      <c r="Y5" s="8">
        <v>14660</v>
      </c>
      <c r="Z5" s="8">
        <v>15100</v>
      </c>
      <c r="AA5" s="8">
        <v>13780</v>
      </c>
      <c r="AB5" s="8">
        <v>14220</v>
      </c>
      <c r="AC5" s="8">
        <v>14660</v>
      </c>
      <c r="AD5" s="8">
        <v>15100</v>
      </c>
      <c r="AE5" s="8">
        <v>15540</v>
      </c>
      <c r="AF5" s="8">
        <v>15980</v>
      </c>
      <c r="AG5" s="8">
        <v>16420</v>
      </c>
      <c r="AH5" s="8">
        <v>16860</v>
      </c>
      <c r="AI5" s="8">
        <v>17300</v>
      </c>
      <c r="AJ5" s="8">
        <v>17740</v>
      </c>
      <c r="AK5" s="8">
        <v>18180</v>
      </c>
      <c r="AL5" s="8">
        <v>18620</v>
      </c>
    </row>
    <row r="6" spans="1:39" x14ac:dyDescent="0.3">
      <c r="A6" t="s">
        <v>87</v>
      </c>
      <c r="C6" s="8">
        <v>200</v>
      </c>
      <c r="D6" s="8">
        <v>500</v>
      </c>
      <c r="E6" s="8">
        <v>400</v>
      </c>
      <c r="F6" s="8">
        <v>300</v>
      </c>
      <c r="G6" s="8">
        <v>400</v>
      </c>
      <c r="H6" s="8">
        <v>500</v>
      </c>
      <c r="I6" s="8">
        <v>800</v>
      </c>
      <c r="J6" s="8">
        <v>900</v>
      </c>
      <c r="K6" s="8">
        <v>1000</v>
      </c>
      <c r="L6" s="8">
        <v>1000</v>
      </c>
      <c r="M6" s="8">
        <v>1100</v>
      </c>
      <c r="N6" s="8">
        <v>1200</v>
      </c>
      <c r="O6" s="8">
        <v>200</v>
      </c>
      <c r="P6" s="8">
        <v>250</v>
      </c>
      <c r="Q6" s="8">
        <v>400</v>
      </c>
      <c r="R6" s="8">
        <v>450</v>
      </c>
      <c r="S6" s="8">
        <v>500</v>
      </c>
      <c r="T6" s="8">
        <v>500</v>
      </c>
      <c r="U6" s="8">
        <v>550</v>
      </c>
      <c r="V6" s="8">
        <v>600</v>
      </c>
      <c r="W6" s="8">
        <v>500</v>
      </c>
      <c r="X6" s="8">
        <v>450</v>
      </c>
      <c r="Y6" s="8">
        <v>800</v>
      </c>
      <c r="Z6" s="8">
        <v>750</v>
      </c>
      <c r="AA6" s="11">
        <v>850</v>
      </c>
      <c r="AB6" s="11">
        <v>900</v>
      </c>
      <c r="AC6" s="11">
        <v>1200</v>
      </c>
      <c r="AD6" s="11">
        <v>1500</v>
      </c>
      <c r="AE6" s="11">
        <v>1500</v>
      </c>
      <c r="AF6" s="11">
        <v>1450</v>
      </c>
      <c r="AG6" s="11">
        <v>1600</v>
      </c>
      <c r="AH6" s="11">
        <v>1800</v>
      </c>
      <c r="AI6" s="11">
        <v>1750</v>
      </c>
      <c r="AJ6" s="11">
        <v>1250</v>
      </c>
      <c r="AK6" s="11">
        <v>800</v>
      </c>
      <c r="AL6" s="11">
        <v>1900</v>
      </c>
    </row>
    <row r="7" spans="1:39" x14ac:dyDescent="0.3">
      <c r="A7" t="s">
        <v>68</v>
      </c>
      <c r="C7" s="8">
        <v>0</v>
      </c>
      <c r="D7" s="8">
        <v>0</v>
      </c>
      <c r="E7" s="8">
        <v>0</v>
      </c>
      <c r="F7" s="8">
        <v>0</v>
      </c>
      <c r="G7" s="8">
        <v>0</v>
      </c>
      <c r="H7" s="8">
        <v>0</v>
      </c>
      <c r="I7" s="8">
        <v>0</v>
      </c>
      <c r="J7" s="8">
        <v>0</v>
      </c>
      <c r="K7" s="8">
        <v>0</v>
      </c>
      <c r="L7" s="8">
        <v>0</v>
      </c>
      <c r="M7" s="8">
        <v>0</v>
      </c>
      <c r="N7" s="8">
        <v>0</v>
      </c>
      <c r="O7" s="8">
        <v>450</v>
      </c>
      <c r="P7" s="8">
        <v>450</v>
      </c>
      <c r="Q7" s="8">
        <v>450</v>
      </c>
      <c r="R7" s="8">
        <v>450</v>
      </c>
      <c r="S7" s="8">
        <v>900</v>
      </c>
      <c r="T7" s="8">
        <v>900</v>
      </c>
      <c r="U7" s="8">
        <v>900</v>
      </c>
      <c r="V7" s="8">
        <v>900</v>
      </c>
      <c r="W7" s="8">
        <v>900</v>
      </c>
      <c r="X7" s="8">
        <v>1350</v>
      </c>
      <c r="Y7" s="8">
        <v>1350</v>
      </c>
      <c r="Z7" s="8">
        <v>1350</v>
      </c>
      <c r="AA7" s="11">
        <v>1800</v>
      </c>
      <c r="AB7" s="11">
        <v>1800</v>
      </c>
      <c r="AC7" s="11">
        <v>1800</v>
      </c>
      <c r="AD7" s="11">
        <v>1800</v>
      </c>
      <c r="AE7" s="11">
        <v>2250</v>
      </c>
      <c r="AF7" s="11">
        <v>2250</v>
      </c>
      <c r="AG7" s="11">
        <v>2250</v>
      </c>
      <c r="AH7" s="11">
        <v>2250</v>
      </c>
      <c r="AI7" s="11">
        <v>2700</v>
      </c>
      <c r="AJ7" s="11">
        <v>2700</v>
      </c>
      <c r="AK7" s="11">
        <v>2700</v>
      </c>
      <c r="AL7" s="11">
        <v>2700</v>
      </c>
    </row>
    <row r="8" spans="1:39" x14ac:dyDescent="0.3">
      <c r="A8" s="5" t="s">
        <v>69</v>
      </c>
      <c r="B8" s="5"/>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11">
        <v>900</v>
      </c>
      <c r="AB8" s="11">
        <v>900</v>
      </c>
      <c r="AC8" s="11">
        <v>900</v>
      </c>
      <c r="AD8" s="11">
        <v>1800</v>
      </c>
      <c r="AE8" s="11">
        <v>1800</v>
      </c>
      <c r="AF8" s="11">
        <v>1800</v>
      </c>
      <c r="AG8" s="11">
        <v>1800</v>
      </c>
      <c r="AH8" s="11">
        <v>1800</v>
      </c>
      <c r="AI8" s="11">
        <v>1800</v>
      </c>
      <c r="AJ8" s="11">
        <v>1800</v>
      </c>
      <c r="AK8" s="11">
        <v>2200</v>
      </c>
      <c r="AL8" s="11">
        <v>2200</v>
      </c>
    </row>
    <row r="9" spans="1:39" s="15" customFormat="1" ht="15" thickBot="1" x14ac:dyDescent="0.35">
      <c r="B9" s="15" t="s">
        <v>89</v>
      </c>
      <c r="C9" s="16">
        <f t="shared" ref="C9:AL9" si="1">SUM(C5:C8)</f>
        <v>1000</v>
      </c>
      <c r="D9" s="16">
        <f t="shared" si="1"/>
        <v>1200</v>
      </c>
      <c r="E9" s="16">
        <f t="shared" si="1"/>
        <v>950</v>
      </c>
      <c r="F9" s="16">
        <f t="shared" si="1"/>
        <v>900</v>
      </c>
      <c r="G9" s="16">
        <f t="shared" si="1"/>
        <v>1050</v>
      </c>
      <c r="H9" s="16">
        <f t="shared" si="1"/>
        <v>1500</v>
      </c>
      <c r="I9" s="16">
        <f t="shared" si="1"/>
        <v>3300</v>
      </c>
      <c r="J9" s="16">
        <f t="shared" si="1"/>
        <v>3900</v>
      </c>
      <c r="K9" s="16">
        <f t="shared" si="1"/>
        <v>6000</v>
      </c>
      <c r="L9" s="16">
        <f t="shared" si="1"/>
        <v>8000</v>
      </c>
      <c r="M9" s="16">
        <f t="shared" si="1"/>
        <v>9600</v>
      </c>
      <c r="N9" s="16">
        <f t="shared" si="1"/>
        <v>11050</v>
      </c>
      <c r="O9" s="16">
        <f t="shared" si="1"/>
        <v>9150</v>
      </c>
      <c r="P9" s="16">
        <f t="shared" si="1"/>
        <v>10550</v>
      </c>
      <c r="Q9" s="16">
        <f t="shared" si="1"/>
        <v>11850</v>
      </c>
      <c r="R9" s="16">
        <f t="shared" si="1"/>
        <v>12700</v>
      </c>
      <c r="S9" s="16">
        <f t="shared" si="1"/>
        <v>13400</v>
      </c>
      <c r="T9" s="16">
        <f t="shared" si="1"/>
        <v>13800</v>
      </c>
      <c r="U9" s="16">
        <f t="shared" si="1"/>
        <v>14350</v>
      </c>
      <c r="V9" s="16">
        <f t="shared" si="1"/>
        <v>14840</v>
      </c>
      <c r="W9" s="16">
        <f t="shared" si="1"/>
        <v>15180</v>
      </c>
      <c r="X9" s="16">
        <f t="shared" si="1"/>
        <v>16020</v>
      </c>
      <c r="Y9" s="16">
        <f t="shared" si="1"/>
        <v>16810</v>
      </c>
      <c r="Z9" s="16">
        <f t="shared" si="1"/>
        <v>17200</v>
      </c>
      <c r="AA9" s="16">
        <f t="shared" si="1"/>
        <v>17330</v>
      </c>
      <c r="AB9" s="16">
        <f t="shared" si="1"/>
        <v>17820</v>
      </c>
      <c r="AC9" s="16">
        <f t="shared" si="1"/>
        <v>18560</v>
      </c>
      <c r="AD9" s="16">
        <f t="shared" si="1"/>
        <v>20200</v>
      </c>
      <c r="AE9" s="16">
        <f t="shared" si="1"/>
        <v>21090</v>
      </c>
      <c r="AF9" s="16">
        <f t="shared" si="1"/>
        <v>21480</v>
      </c>
      <c r="AG9" s="16">
        <f t="shared" si="1"/>
        <v>22070</v>
      </c>
      <c r="AH9" s="16">
        <f t="shared" si="1"/>
        <v>22710</v>
      </c>
      <c r="AI9" s="16">
        <f t="shared" si="1"/>
        <v>23550</v>
      </c>
      <c r="AJ9" s="16">
        <f t="shared" si="1"/>
        <v>23490</v>
      </c>
      <c r="AK9" s="16">
        <f t="shared" si="1"/>
        <v>23880</v>
      </c>
      <c r="AL9" s="16">
        <f t="shared" si="1"/>
        <v>25420</v>
      </c>
    </row>
    <row r="10" spans="1:39" ht="16.2" thickTop="1" x14ac:dyDescent="0.3"/>
    <row r="13" spans="1:39" x14ac:dyDescent="0.3">
      <c r="A13" s="1" t="s">
        <v>88</v>
      </c>
      <c r="B13" s="1"/>
    </row>
    <row r="14" spans="1:39" x14ac:dyDescent="0.3">
      <c r="A14" t="s">
        <v>37</v>
      </c>
      <c r="C14" s="8">
        <v>800</v>
      </c>
      <c r="D14" s="8">
        <v>800</v>
      </c>
      <c r="E14" s="8">
        <v>800</v>
      </c>
      <c r="F14" s="8">
        <v>800</v>
      </c>
      <c r="G14" s="8">
        <v>800</v>
      </c>
      <c r="H14" s="8">
        <v>800</v>
      </c>
      <c r="I14" s="8">
        <v>800</v>
      </c>
      <c r="J14" s="8">
        <v>1600</v>
      </c>
      <c r="K14" s="8">
        <v>1600</v>
      </c>
      <c r="L14" s="8">
        <v>1600</v>
      </c>
      <c r="M14" s="8">
        <v>1600</v>
      </c>
      <c r="N14" s="8">
        <v>1600</v>
      </c>
      <c r="O14" s="8">
        <v>4800</v>
      </c>
      <c r="P14" s="8">
        <v>4800</v>
      </c>
      <c r="Q14" s="8">
        <v>4800</v>
      </c>
      <c r="R14" s="8">
        <v>4800</v>
      </c>
      <c r="S14" s="8">
        <v>4800</v>
      </c>
      <c r="T14" s="8">
        <v>4800</v>
      </c>
      <c r="U14" s="8">
        <v>4800</v>
      </c>
      <c r="V14" s="8">
        <v>4800</v>
      </c>
      <c r="W14" s="8">
        <v>4800</v>
      </c>
      <c r="X14" s="8">
        <v>4800</v>
      </c>
      <c r="Y14" s="8">
        <v>4800</v>
      </c>
      <c r="Z14" s="8">
        <v>4800</v>
      </c>
      <c r="AA14" s="8">
        <f>SUM(O14:Z14)</f>
        <v>57600</v>
      </c>
      <c r="AB14" s="11">
        <v>9600</v>
      </c>
      <c r="AC14" s="11">
        <v>9600</v>
      </c>
      <c r="AD14" s="11">
        <v>9600</v>
      </c>
      <c r="AE14" s="11">
        <v>9600</v>
      </c>
      <c r="AF14" s="11">
        <v>9600</v>
      </c>
      <c r="AG14" s="11">
        <v>9600</v>
      </c>
      <c r="AH14" s="11">
        <v>9600</v>
      </c>
      <c r="AI14" s="11">
        <v>9600</v>
      </c>
      <c r="AJ14" s="11">
        <v>9600</v>
      </c>
      <c r="AK14" s="11">
        <v>9600</v>
      </c>
      <c r="AL14" s="11">
        <v>9600</v>
      </c>
      <c r="AM14" s="11"/>
    </row>
    <row r="15" spans="1:39" x14ac:dyDescent="0.3">
      <c r="A15" t="s">
        <v>38</v>
      </c>
      <c r="C15" s="8">
        <v>50</v>
      </c>
      <c r="D15" s="8">
        <v>0</v>
      </c>
      <c r="E15" s="8">
        <v>50</v>
      </c>
      <c r="F15" s="8">
        <v>0</v>
      </c>
      <c r="G15" s="8">
        <v>50</v>
      </c>
      <c r="H15" s="8">
        <v>0</v>
      </c>
      <c r="I15" s="8">
        <v>50</v>
      </c>
      <c r="J15" s="8">
        <v>0</v>
      </c>
      <c r="K15" s="8">
        <v>50</v>
      </c>
      <c r="L15" s="8">
        <v>0</v>
      </c>
      <c r="M15" s="8">
        <v>50</v>
      </c>
      <c r="N15" s="8">
        <v>0</v>
      </c>
      <c r="O15" s="8">
        <v>50</v>
      </c>
      <c r="P15" s="8">
        <v>0</v>
      </c>
      <c r="Q15" s="8">
        <v>50</v>
      </c>
      <c r="R15" s="8">
        <v>0</v>
      </c>
      <c r="S15" s="8">
        <v>50</v>
      </c>
      <c r="T15" s="8">
        <v>0</v>
      </c>
      <c r="U15" s="8">
        <v>50</v>
      </c>
      <c r="V15" s="8">
        <v>0</v>
      </c>
      <c r="W15" s="8">
        <v>50</v>
      </c>
      <c r="X15" s="8">
        <v>0</v>
      </c>
      <c r="Y15" s="8">
        <v>50</v>
      </c>
      <c r="Z15" s="8">
        <v>0</v>
      </c>
      <c r="AA15" s="8">
        <f>SUM(O15:Z15)</f>
        <v>300</v>
      </c>
      <c r="AB15" s="11">
        <v>200</v>
      </c>
      <c r="AC15" s="11">
        <v>200</v>
      </c>
      <c r="AD15" s="11">
        <v>200</v>
      </c>
      <c r="AE15" s="11">
        <v>200</v>
      </c>
      <c r="AF15" s="11">
        <v>200</v>
      </c>
      <c r="AG15" s="11">
        <v>200</v>
      </c>
      <c r="AH15" s="11">
        <v>200</v>
      </c>
      <c r="AI15" s="11">
        <v>200</v>
      </c>
      <c r="AJ15" s="11">
        <v>200</v>
      </c>
      <c r="AK15" s="11">
        <v>200</v>
      </c>
      <c r="AL15" s="11">
        <v>200</v>
      </c>
      <c r="AM15" s="11"/>
    </row>
    <row r="16" spans="1:39" x14ac:dyDescent="0.3">
      <c r="A16" t="s">
        <v>39</v>
      </c>
      <c r="C16" s="8">
        <v>50</v>
      </c>
      <c r="D16" s="8">
        <v>50</v>
      </c>
      <c r="E16" s="8">
        <v>50</v>
      </c>
      <c r="F16" s="8">
        <v>50</v>
      </c>
      <c r="G16" s="8">
        <v>50</v>
      </c>
      <c r="H16" s="8">
        <v>100</v>
      </c>
      <c r="I16" s="8">
        <v>110</v>
      </c>
      <c r="J16" s="8">
        <v>140</v>
      </c>
      <c r="K16" s="8">
        <v>150</v>
      </c>
      <c r="L16" s="8">
        <v>175</v>
      </c>
      <c r="M16" s="8">
        <v>140</v>
      </c>
      <c r="N16" s="8">
        <v>300</v>
      </c>
      <c r="O16" s="8">
        <v>50</v>
      </c>
      <c r="P16" s="8">
        <v>50</v>
      </c>
      <c r="Q16" s="8">
        <v>50</v>
      </c>
      <c r="R16" s="8">
        <v>50</v>
      </c>
      <c r="S16" s="8">
        <v>50</v>
      </c>
      <c r="T16" s="8">
        <v>100</v>
      </c>
      <c r="U16" s="8">
        <v>110</v>
      </c>
      <c r="V16" s="8">
        <v>140</v>
      </c>
      <c r="W16" s="8">
        <v>150</v>
      </c>
      <c r="X16" s="8">
        <v>175</v>
      </c>
      <c r="Y16" s="8">
        <v>140</v>
      </c>
      <c r="Z16" s="8">
        <v>300</v>
      </c>
      <c r="AA16" s="8">
        <f>SUM(O16:Z16)</f>
        <v>1365</v>
      </c>
      <c r="AB16" s="11">
        <v>500</v>
      </c>
      <c r="AC16" s="5">
        <v>200</v>
      </c>
      <c r="AD16" s="5">
        <v>400</v>
      </c>
      <c r="AE16" s="5">
        <v>300</v>
      </c>
      <c r="AF16" s="5">
        <v>500</v>
      </c>
      <c r="AG16" s="5">
        <v>600</v>
      </c>
      <c r="AH16" s="5">
        <v>800</v>
      </c>
      <c r="AI16" s="5">
        <v>450</v>
      </c>
      <c r="AJ16" s="5">
        <v>210</v>
      </c>
      <c r="AK16" s="5">
        <v>980</v>
      </c>
      <c r="AL16" s="5">
        <v>700</v>
      </c>
      <c r="AM16" s="5"/>
    </row>
    <row r="17" spans="1:39" x14ac:dyDescent="0.3">
      <c r="A17" t="s">
        <v>72</v>
      </c>
      <c r="C17" s="8">
        <v>10</v>
      </c>
      <c r="D17" s="8">
        <v>10</v>
      </c>
      <c r="E17" s="8">
        <v>10</v>
      </c>
      <c r="F17" s="8">
        <v>10</v>
      </c>
      <c r="G17" s="8">
        <v>10</v>
      </c>
      <c r="H17" s="8">
        <v>10</v>
      </c>
      <c r="I17" s="8">
        <v>10</v>
      </c>
      <c r="J17" s="8">
        <v>10</v>
      </c>
      <c r="K17" s="8">
        <v>10</v>
      </c>
      <c r="L17" s="8">
        <v>10</v>
      </c>
      <c r="M17" s="8">
        <v>10</v>
      </c>
      <c r="N17" s="8">
        <v>10</v>
      </c>
      <c r="O17" s="8">
        <v>10</v>
      </c>
      <c r="P17" s="8">
        <v>10</v>
      </c>
      <c r="Q17" s="8">
        <v>10</v>
      </c>
      <c r="R17" s="8">
        <v>10</v>
      </c>
      <c r="S17" s="8">
        <v>10</v>
      </c>
      <c r="T17" s="8">
        <v>10</v>
      </c>
      <c r="U17" s="8">
        <v>10</v>
      </c>
      <c r="V17" s="8">
        <v>10</v>
      </c>
      <c r="W17" s="8">
        <v>10</v>
      </c>
      <c r="X17" s="8">
        <v>10</v>
      </c>
      <c r="Y17" s="8">
        <v>10</v>
      </c>
      <c r="Z17" s="8">
        <v>10</v>
      </c>
      <c r="AA17" s="8">
        <f>SUM(O17:Z17)</f>
        <v>120</v>
      </c>
      <c r="AB17" s="11">
        <v>20</v>
      </c>
      <c r="AC17" s="11">
        <v>20</v>
      </c>
      <c r="AD17" s="11">
        <v>20</v>
      </c>
      <c r="AE17" s="11">
        <v>20</v>
      </c>
      <c r="AF17" s="11">
        <v>20</v>
      </c>
      <c r="AG17" s="11">
        <v>20</v>
      </c>
      <c r="AH17" s="11">
        <v>20</v>
      </c>
      <c r="AI17" s="11">
        <v>20</v>
      </c>
      <c r="AJ17" s="11">
        <v>20</v>
      </c>
      <c r="AK17" s="11">
        <v>20</v>
      </c>
      <c r="AL17" s="11">
        <v>20</v>
      </c>
      <c r="AM17" s="11"/>
    </row>
    <row r="18" spans="1:39" s="23" customFormat="1" ht="15" thickBot="1" x14ac:dyDescent="0.35">
      <c r="B18" s="23" t="s">
        <v>90</v>
      </c>
      <c r="C18" s="23">
        <f t="shared" ref="C18:AL18" si="2">SUM(C14:C17)</f>
        <v>910</v>
      </c>
      <c r="D18" s="23">
        <f t="shared" si="2"/>
        <v>860</v>
      </c>
      <c r="E18" s="23">
        <f t="shared" si="2"/>
        <v>910</v>
      </c>
      <c r="F18" s="23">
        <f t="shared" si="2"/>
        <v>860</v>
      </c>
      <c r="G18" s="23">
        <f t="shared" si="2"/>
        <v>910</v>
      </c>
      <c r="H18" s="23">
        <f t="shared" si="2"/>
        <v>910</v>
      </c>
      <c r="I18" s="23">
        <f t="shared" si="2"/>
        <v>970</v>
      </c>
      <c r="J18" s="23">
        <f t="shared" si="2"/>
        <v>1750</v>
      </c>
      <c r="K18" s="23">
        <f t="shared" si="2"/>
        <v>1810</v>
      </c>
      <c r="L18" s="23">
        <f t="shared" si="2"/>
        <v>1785</v>
      </c>
      <c r="M18" s="23">
        <f t="shared" si="2"/>
        <v>1800</v>
      </c>
      <c r="N18" s="23">
        <f t="shared" si="2"/>
        <v>1910</v>
      </c>
      <c r="O18" s="23">
        <f t="shared" si="2"/>
        <v>4910</v>
      </c>
      <c r="P18" s="23">
        <f t="shared" si="2"/>
        <v>4860</v>
      </c>
      <c r="Q18" s="23">
        <f t="shared" si="2"/>
        <v>4910</v>
      </c>
      <c r="R18" s="23">
        <f t="shared" si="2"/>
        <v>4860</v>
      </c>
      <c r="S18" s="23">
        <f t="shared" si="2"/>
        <v>4910</v>
      </c>
      <c r="T18" s="23">
        <f t="shared" si="2"/>
        <v>4910</v>
      </c>
      <c r="U18" s="23">
        <f t="shared" si="2"/>
        <v>4970</v>
      </c>
      <c r="V18" s="23">
        <f t="shared" si="2"/>
        <v>4950</v>
      </c>
      <c r="W18" s="23">
        <f t="shared" si="2"/>
        <v>5010</v>
      </c>
      <c r="X18" s="23">
        <f t="shared" si="2"/>
        <v>4985</v>
      </c>
      <c r="Y18" s="23">
        <f t="shared" si="2"/>
        <v>5000</v>
      </c>
      <c r="Z18" s="23">
        <f t="shared" si="2"/>
        <v>5110</v>
      </c>
      <c r="AA18" s="23">
        <f t="shared" si="2"/>
        <v>59385</v>
      </c>
      <c r="AB18" s="23">
        <f t="shared" si="2"/>
        <v>10320</v>
      </c>
      <c r="AC18" s="23">
        <f t="shared" si="2"/>
        <v>10020</v>
      </c>
      <c r="AD18" s="23">
        <f t="shared" si="2"/>
        <v>10220</v>
      </c>
      <c r="AE18" s="23">
        <f t="shared" si="2"/>
        <v>10120</v>
      </c>
      <c r="AF18" s="23">
        <f t="shared" si="2"/>
        <v>10320</v>
      </c>
      <c r="AG18" s="23">
        <f t="shared" si="2"/>
        <v>10420</v>
      </c>
      <c r="AH18" s="23">
        <f t="shared" si="2"/>
        <v>10620</v>
      </c>
      <c r="AI18" s="23">
        <f t="shared" si="2"/>
        <v>10270</v>
      </c>
      <c r="AJ18" s="23">
        <f t="shared" si="2"/>
        <v>10030</v>
      </c>
      <c r="AK18" s="23">
        <f t="shared" si="2"/>
        <v>10800</v>
      </c>
      <c r="AL18" s="23">
        <f t="shared" si="2"/>
        <v>10520</v>
      </c>
    </row>
    <row r="19" spans="1:39" ht="16.2" thickTop="1" x14ac:dyDescent="0.3"/>
    <row r="21" spans="1:39" x14ac:dyDescent="0.3">
      <c r="A21" s="17" t="s">
        <v>91</v>
      </c>
      <c r="B21" s="17"/>
    </row>
    <row r="22" spans="1:39" x14ac:dyDescent="0.3">
      <c r="A22" s="18" t="s">
        <v>92</v>
      </c>
    </row>
    <row r="23" spans="1:39" x14ac:dyDescent="0.3">
      <c r="A23" s="18" t="s">
        <v>93</v>
      </c>
    </row>
    <row r="24" spans="1:39" x14ac:dyDescent="0.3">
      <c r="A24" s="18" t="s">
        <v>94</v>
      </c>
    </row>
    <row r="25" spans="1:39" x14ac:dyDescent="0.3">
      <c r="A25" s="18" t="s">
        <v>95</v>
      </c>
    </row>
    <row r="26" spans="1:39" x14ac:dyDescent="0.3">
      <c r="A26" s="18" t="s">
        <v>96</v>
      </c>
    </row>
    <row r="27" spans="1:39" x14ac:dyDescent="0.3">
      <c r="A27" s="18" t="s">
        <v>97</v>
      </c>
    </row>
    <row r="28" spans="1:39" s="15" customFormat="1" ht="15" thickBot="1" x14ac:dyDescent="0.35">
      <c r="B28" s="15" t="s">
        <v>98</v>
      </c>
    </row>
    <row r="29" spans="1:39" ht="16.2" thickTop="1" x14ac:dyDescent="0.3"/>
    <row r="30" spans="1:39" s="18" customFormat="1" ht="13.2" x14ac:dyDescent="0.25">
      <c r="A30" s="17" t="s">
        <v>99</v>
      </c>
      <c r="D30" s="19"/>
      <c r="E30" s="19"/>
      <c r="F30" s="24"/>
      <c r="G30" s="19"/>
      <c r="H30" s="19"/>
      <c r="I30" s="19"/>
      <c r="J30" s="19"/>
      <c r="K30" s="19"/>
      <c r="L30" s="19"/>
      <c r="M30" s="19"/>
      <c r="N30" s="19"/>
      <c r="O30" s="19"/>
      <c r="P30" s="19"/>
      <c r="Q30" s="19"/>
      <c r="R30" s="19"/>
      <c r="S30" s="19"/>
      <c r="T30" s="19"/>
      <c r="U30" s="19"/>
      <c r="V30" s="19"/>
      <c r="W30" s="19"/>
      <c r="X30" s="19"/>
      <c r="Y30" s="19"/>
      <c r="Z30" s="19"/>
      <c r="AA30" s="19"/>
    </row>
    <row r="31" spans="1:39" s="18" customFormat="1" ht="13.2" x14ac:dyDescent="0.25">
      <c r="B31" s="18" t="s">
        <v>100</v>
      </c>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39" s="18" customFormat="1" ht="13.2" x14ac:dyDescent="0.25">
      <c r="B32" s="18" t="s">
        <v>101</v>
      </c>
      <c r="D32" s="19"/>
      <c r="E32" s="19"/>
      <c r="F32" s="19"/>
      <c r="G32" s="19"/>
      <c r="H32" s="19"/>
      <c r="I32" s="19"/>
      <c r="J32" s="19"/>
      <c r="K32" s="19"/>
      <c r="L32" s="19"/>
      <c r="M32" s="19"/>
      <c r="N32" s="19"/>
      <c r="O32" s="19"/>
      <c r="P32" s="19"/>
      <c r="Q32" s="19"/>
      <c r="R32" s="19"/>
      <c r="S32" s="19"/>
      <c r="T32" s="19"/>
      <c r="U32" s="19"/>
      <c r="V32" s="19"/>
      <c r="W32" s="19"/>
      <c r="X32" s="19"/>
      <c r="Y32" s="19"/>
      <c r="Z32" s="19"/>
      <c r="AA32" s="19"/>
    </row>
    <row r="33" spans="1:39" s="18" customFormat="1" ht="13.2" x14ac:dyDescent="0.25">
      <c r="B33" s="18" t="s">
        <v>97</v>
      </c>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39" s="18" customFormat="1" ht="13.2" x14ac:dyDescent="0.25">
      <c r="B34" s="18" t="s">
        <v>102</v>
      </c>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1:39" s="18" customFormat="1" ht="13.2" x14ac:dyDescent="0.25">
      <c r="A35" s="41" t="s">
        <v>103</v>
      </c>
      <c r="B35" s="41"/>
      <c r="C35" s="41"/>
      <c r="D35" s="21">
        <f>SUM(D31:D34)</f>
        <v>0</v>
      </c>
      <c r="E35" s="22">
        <f t="shared" ref="E35:AM35" si="3">SUM(E31:E34)</f>
        <v>0</v>
      </c>
      <c r="F35" s="21">
        <f t="shared" si="3"/>
        <v>0</v>
      </c>
      <c r="G35" s="21">
        <f t="shared" si="3"/>
        <v>0</v>
      </c>
      <c r="H35" s="21">
        <f t="shared" si="3"/>
        <v>0</v>
      </c>
      <c r="I35" s="21">
        <f t="shared" si="3"/>
        <v>0</v>
      </c>
      <c r="J35" s="21">
        <f t="shared" si="3"/>
        <v>0</v>
      </c>
      <c r="K35" s="21">
        <f t="shared" si="3"/>
        <v>0</v>
      </c>
      <c r="L35" s="21">
        <f t="shared" si="3"/>
        <v>0</v>
      </c>
      <c r="M35" s="21">
        <f t="shared" si="3"/>
        <v>0</v>
      </c>
      <c r="N35" s="21">
        <f t="shared" si="3"/>
        <v>0</v>
      </c>
      <c r="O35" s="21">
        <f t="shared" si="3"/>
        <v>0</v>
      </c>
      <c r="P35" s="21">
        <f t="shared" si="3"/>
        <v>0</v>
      </c>
      <c r="Q35" s="21">
        <f t="shared" si="3"/>
        <v>0</v>
      </c>
      <c r="R35" s="21">
        <f t="shared" si="3"/>
        <v>0</v>
      </c>
      <c r="S35" s="21">
        <f t="shared" si="3"/>
        <v>0</v>
      </c>
      <c r="T35" s="21">
        <f t="shared" si="3"/>
        <v>0</v>
      </c>
      <c r="U35" s="21">
        <f t="shared" si="3"/>
        <v>0</v>
      </c>
      <c r="V35" s="21">
        <f t="shared" si="3"/>
        <v>0</v>
      </c>
      <c r="W35" s="21">
        <f t="shared" si="3"/>
        <v>0</v>
      </c>
      <c r="X35" s="21">
        <f t="shared" si="3"/>
        <v>0</v>
      </c>
      <c r="Y35" s="21">
        <f t="shared" si="3"/>
        <v>0</v>
      </c>
      <c r="Z35" s="21">
        <f t="shared" si="3"/>
        <v>0</v>
      </c>
      <c r="AA35" s="21">
        <f t="shared" si="3"/>
        <v>0</v>
      </c>
      <c r="AB35" s="21">
        <f t="shared" si="3"/>
        <v>0</v>
      </c>
      <c r="AC35" s="21">
        <f t="shared" si="3"/>
        <v>0</v>
      </c>
      <c r="AD35" s="21">
        <f t="shared" si="3"/>
        <v>0</v>
      </c>
      <c r="AE35" s="21">
        <f t="shared" si="3"/>
        <v>0</v>
      </c>
      <c r="AF35" s="21">
        <f t="shared" si="3"/>
        <v>0</v>
      </c>
      <c r="AG35" s="21">
        <f t="shared" si="3"/>
        <v>0</v>
      </c>
      <c r="AH35" s="21">
        <f t="shared" si="3"/>
        <v>0</v>
      </c>
      <c r="AI35" s="21">
        <f t="shared" si="3"/>
        <v>0</v>
      </c>
      <c r="AJ35" s="21">
        <f t="shared" si="3"/>
        <v>0</v>
      </c>
      <c r="AK35" s="21">
        <f t="shared" si="3"/>
        <v>0</v>
      </c>
      <c r="AL35" s="21">
        <f t="shared" si="3"/>
        <v>0</v>
      </c>
      <c r="AM35" s="21">
        <f t="shared" si="3"/>
        <v>0</v>
      </c>
    </row>
    <row r="39" spans="1:39" s="1" customFormat="1" x14ac:dyDescent="0.3">
      <c r="B39" s="1" t="s">
        <v>104</v>
      </c>
      <c r="C39" s="9">
        <f>C9-C17-C28+C35</f>
        <v>990</v>
      </c>
      <c r="D39" s="9">
        <f t="shared" ref="D39:AL39" si="4">D9-D17-D28+D35</f>
        <v>1190</v>
      </c>
      <c r="E39" s="9">
        <f t="shared" si="4"/>
        <v>940</v>
      </c>
      <c r="F39" s="9">
        <f t="shared" si="4"/>
        <v>890</v>
      </c>
      <c r="G39" s="9">
        <f t="shared" si="4"/>
        <v>1040</v>
      </c>
      <c r="H39" s="9">
        <f t="shared" si="4"/>
        <v>1490</v>
      </c>
      <c r="I39" s="9">
        <f t="shared" si="4"/>
        <v>3290</v>
      </c>
      <c r="J39" s="9">
        <f t="shared" si="4"/>
        <v>3890</v>
      </c>
      <c r="K39" s="9">
        <f t="shared" si="4"/>
        <v>5990</v>
      </c>
      <c r="L39" s="9">
        <f t="shared" si="4"/>
        <v>7990</v>
      </c>
      <c r="M39" s="9">
        <f t="shared" si="4"/>
        <v>9590</v>
      </c>
      <c r="N39" s="9">
        <f t="shared" si="4"/>
        <v>11040</v>
      </c>
      <c r="O39" s="9">
        <f t="shared" si="4"/>
        <v>9140</v>
      </c>
      <c r="P39" s="9">
        <f t="shared" si="4"/>
        <v>10540</v>
      </c>
      <c r="Q39" s="9">
        <f t="shared" si="4"/>
        <v>11840</v>
      </c>
      <c r="R39" s="9">
        <f t="shared" si="4"/>
        <v>12690</v>
      </c>
      <c r="S39" s="9">
        <f t="shared" si="4"/>
        <v>13390</v>
      </c>
      <c r="T39" s="9">
        <f t="shared" si="4"/>
        <v>13790</v>
      </c>
      <c r="U39" s="9">
        <f t="shared" si="4"/>
        <v>14340</v>
      </c>
      <c r="V39" s="9">
        <f t="shared" si="4"/>
        <v>14830</v>
      </c>
      <c r="W39" s="9">
        <f t="shared" si="4"/>
        <v>15170</v>
      </c>
      <c r="X39" s="9">
        <f t="shared" si="4"/>
        <v>16010</v>
      </c>
      <c r="Y39" s="9">
        <f t="shared" si="4"/>
        <v>16800</v>
      </c>
      <c r="Z39" s="9">
        <f t="shared" si="4"/>
        <v>17190</v>
      </c>
      <c r="AA39" s="9">
        <f t="shared" si="4"/>
        <v>17210</v>
      </c>
      <c r="AB39" s="9">
        <f t="shared" si="4"/>
        <v>17800</v>
      </c>
      <c r="AC39" s="9">
        <f t="shared" si="4"/>
        <v>18540</v>
      </c>
      <c r="AD39" s="9">
        <f t="shared" si="4"/>
        <v>20180</v>
      </c>
      <c r="AE39" s="9">
        <f t="shared" si="4"/>
        <v>21070</v>
      </c>
      <c r="AF39" s="9">
        <f t="shared" si="4"/>
        <v>21460</v>
      </c>
      <c r="AG39" s="9">
        <f t="shared" si="4"/>
        <v>22050</v>
      </c>
      <c r="AH39" s="9">
        <f t="shared" si="4"/>
        <v>22690</v>
      </c>
      <c r="AI39" s="9">
        <f t="shared" si="4"/>
        <v>23530</v>
      </c>
      <c r="AJ39" s="9">
        <f t="shared" si="4"/>
        <v>23470</v>
      </c>
      <c r="AK39" s="9">
        <f t="shared" si="4"/>
        <v>23860</v>
      </c>
      <c r="AL39" s="9">
        <f t="shared" si="4"/>
        <v>25400</v>
      </c>
    </row>
    <row r="40" spans="1:39" s="59" customFormat="1" x14ac:dyDescent="0.3">
      <c r="B40" s="60" t="s">
        <v>105</v>
      </c>
      <c r="C40" s="61">
        <f>C2+C39</f>
        <v>990</v>
      </c>
      <c r="D40" s="61">
        <f t="shared" ref="D40:V40" si="5">D2+D39</f>
        <v>2180</v>
      </c>
      <c r="E40" s="61">
        <f t="shared" si="5"/>
        <v>2130</v>
      </c>
      <c r="F40" s="61">
        <f t="shared" si="5"/>
        <v>1830</v>
      </c>
      <c r="G40" s="61">
        <f t="shared" si="5"/>
        <v>1930</v>
      </c>
      <c r="H40" s="61">
        <f t="shared" si="5"/>
        <v>2530</v>
      </c>
      <c r="I40" s="61">
        <f t="shared" si="5"/>
        <v>4780</v>
      </c>
      <c r="J40" s="61">
        <f t="shared" si="5"/>
        <v>7180</v>
      </c>
      <c r="K40" s="61">
        <f t="shared" si="5"/>
        <v>9880</v>
      </c>
      <c r="L40" s="61">
        <f t="shared" si="5"/>
        <v>13980</v>
      </c>
      <c r="M40" s="61">
        <f t="shared" si="5"/>
        <v>17580</v>
      </c>
      <c r="N40" s="61">
        <f t="shared" si="5"/>
        <v>20630</v>
      </c>
      <c r="O40" s="61">
        <f t="shared" si="5"/>
        <v>20180</v>
      </c>
      <c r="P40" s="61">
        <f t="shared" si="5"/>
        <v>19680</v>
      </c>
      <c r="Q40" s="61">
        <f t="shared" si="5"/>
        <v>22380</v>
      </c>
      <c r="R40" s="61">
        <f t="shared" si="5"/>
        <v>24530</v>
      </c>
      <c r="S40" s="61">
        <f t="shared" si="5"/>
        <v>26080</v>
      </c>
      <c r="T40" s="61">
        <f t="shared" si="5"/>
        <v>27180</v>
      </c>
      <c r="U40" s="61">
        <f t="shared" si="5"/>
        <v>28130</v>
      </c>
      <c r="V40" s="61">
        <f t="shared" si="5"/>
        <v>29170</v>
      </c>
      <c r="W40" s="61">
        <f>W2+W39</f>
        <v>30000</v>
      </c>
      <c r="X40" s="61">
        <f t="shared" ref="X40" si="6">X2+X39</f>
        <v>31180</v>
      </c>
      <c r="Y40" s="61">
        <f t="shared" ref="Y40" si="7">Y2+Y39</f>
        <v>32810</v>
      </c>
      <c r="Z40" s="61">
        <f t="shared" ref="Z40" si="8">Z2+Z39</f>
        <v>33990</v>
      </c>
      <c r="AA40" s="61">
        <f t="shared" ref="AA40" si="9">AA2+AA39</f>
        <v>34400</v>
      </c>
      <c r="AB40" s="61">
        <f t="shared" ref="AB40" si="10">AB2+AB39</f>
        <v>35010</v>
      </c>
      <c r="AC40" s="61">
        <f t="shared" ref="AC40" si="11">AC2+AC39</f>
        <v>36340</v>
      </c>
      <c r="AD40" s="61">
        <f t="shared" ref="AD40" si="12">AD2+AD39</f>
        <v>38720</v>
      </c>
      <c r="AE40" s="61">
        <f t="shared" ref="AE40" si="13">AE2+AE39</f>
        <v>41250</v>
      </c>
      <c r="AF40" s="61">
        <f t="shared" ref="AF40" si="14">AF2+AF39</f>
        <v>42530</v>
      </c>
      <c r="AG40" s="61">
        <f t="shared" ref="AG40" si="15">AG2+AG39</f>
        <v>43510</v>
      </c>
      <c r="AH40" s="61">
        <f t="shared" ref="AH40" si="16">AH2+AH39</f>
        <v>44740</v>
      </c>
      <c r="AI40" s="61">
        <f t="shared" ref="AI40" si="17">AI2+AI39</f>
        <v>46220</v>
      </c>
      <c r="AJ40" s="61">
        <f t="shared" ref="AJ40" si="18">AJ2+AJ39</f>
        <v>47000</v>
      </c>
      <c r="AK40" s="61">
        <f t="shared" ref="AK40" si="19">AK2+AK39</f>
        <v>47330</v>
      </c>
      <c r="AL40" s="61">
        <f t="shared" ref="AL40" si="20">AL2+AL39</f>
        <v>49260</v>
      </c>
    </row>
    <row r="43" spans="1:39" x14ac:dyDescent="0.3">
      <c r="B43" t="s">
        <v>106</v>
      </c>
      <c r="C43" s="8">
        <f>C9-C18</f>
        <v>90</v>
      </c>
      <c r="D43" s="8">
        <f t="shared" ref="D43:AL43" si="21">D9-D18</f>
        <v>340</v>
      </c>
      <c r="E43" s="8">
        <f t="shared" si="21"/>
        <v>40</v>
      </c>
      <c r="F43" s="8">
        <f t="shared" si="21"/>
        <v>40</v>
      </c>
      <c r="G43" s="8">
        <f t="shared" si="21"/>
        <v>140</v>
      </c>
      <c r="H43" s="8">
        <f t="shared" si="21"/>
        <v>590</v>
      </c>
      <c r="I43" s="8">
        <f t="shared" si="21"/>
        <v>2330</v>
      </c>
      <c r="J43" s="8">
        <f t="shared" si="21"/>
        <v>2150</v>
      </c>
      <c r="K43" s="8">
        <f t="shared" si="21"/>
        <v>4190</v>
      </c>
      <c r="L43" s="8">
        <f t="shared" si="21"/>
        <v>6215</v>
      </c>
      <c r="M43" s="8">
        <f t="shared" si="21"/>
        <v>7800</v>
      </c>
      <c r="N43" s="8">
        <f t="shared" si="21"/>
        <v>9140</v>
      </c>
      <c r="O43" s="8">
        <f t="shared" si="21"/>
        <v>4240</v>
      </c>
      <c r="P43" s="8">
        <f t="shared" si="21"/>
        <v>5690</v>
      </c>
      <c r="Q43" s="8">
        <f t="shared" si="21"/>
        <v>6940</v>
      </c>
      <c r="R43" s="8">
        <f t="shared" si="21"/>
        <v>7840</v>
      </c>
      <c r="S43" s="8">
        <f t="shared" si="21"/>
        <v>8490</v>
      </c>
      <c r="T43" s="8">
        <f t="shared" si="21"/>
        <v>8890</v>
      </c>
      <c r="U43" s="8">
        <f t="shared" si="21"/>
        <v>9380</v>
      </c>
      <c r="V43" s="8">
        <f t="shared" si="21"/>
        <v>9890</v>
      </c>
      <c r="W43" s="8">
        <f t="shared" si="21"/>
        <v>10170</v>
      </c>
      <c r="X43" s="8">
        <f t="shared" si="21"/>
        <v>11035</v>
      </c>
      <c r="Y43" s="8">
        <f t="shared" si="21"/>
        <v>11810</v>
      </c>
      <c r="Z43" s="8">
        <f t="shared" si="21"/>
        <v>12090</v>
      </c>
      <c r="AA43" s="8">
        <f t="shared" si="21"/>
        <v>-42055</v>
      </c>
      <c r="AB43" s="8">
        <f t="shared" si="21"/>
        <v>7500</v>
      </c>
      <c r="AC43" s="8">
        <f t="shared" si="21"/>
        <v>8540</v>
      </c>
      <c r="AD43" s="8">
        <f t="shared" si="21"/>
        <v>9980</v>
      </c>
      <c r="AE43" s="8">
        <f t="shared" si="21"/>
        <v>10970</v>
      </c>
      <c r="AF43" s="8">
        <f t="shared" si="21"/>
        <v>11160</v>
      </c>
      <c r="AG43" s="8">
        <f t="shared" si="21"/>
        <v>11650</v>
      </c>
      <c r="AH43" s="8">
        <f t="shared" si="21"/>
        <v>12090</v>
      </c>
      <c r="AI43" s="8">
        <f t="shared" si="21"/>
        <v>13280</v>
      </c>
      <c r="AJ43" s="8">
        <f t="shared" si="21"/>
        <v>13460</v>
      </c>
      <c r="AK43" s="8">
        <f t="shared" si="21"/>
        <v>13080</v>
      </c>
      <c r="AL43" s="8">
        <f t="shared" si="21"/>
        <v>14900</v>
      </c>
    </row>
  </sheetData>
  <mergeCells count="1">
    <mergeCell ref="A35:C35"/>
  </mergeCells>
  <phoneticPr fontId="2"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D22"/>
  <sheetViews>
    <sheetView tabSelected="1" workbookViewId="0">
      <selection activeCell="D9" sqref="D9"/>
    </sheetView>
  </sheetViews>
  <sheetFormatPr defaultColWidth="11.19921875" defaultRowHeight="15.6" x14ac:dyDescent="0.3"/>
  <cols>
    <col min="1" max="1" width="24.09765625" customWidth="1"/>
  </cols>
  <sheetData>
    <row r="1" spans="1:4" x14ac:dyDescent="0.3">
      <c r="A1" s="42" t="s">
        <v>107</v>
      </c>
      <c r="B1" s="43" t="s">
        <v>108</v>
      </c>
      <c r="C1" s="43" t="s">
        <v>109</v>
      </c>
      <c r="D1" s="43" t="s">
        <v>110</v>
      </c>
    </row>
    <row r="2" spans="1:4" x14ac:dyDescent="0.3">
      <c r="A2" t="s">
        <v>111</v>
      </c>
      <c r="B2" s="44"/>
      <c r="C2" s="44"/>
      <c r="D2" s="44"/>
    </row>
    <row r="3" spans="1:4" x14ac:dyDescent="0.3">
      <c r="A3" s="45" t="s">
        <v>112</v>
      </c>
      <c r="B3" s="46">
        <f>'[1]Cash Flow Year 1 -3'!O40</f>
        <v>20180</v>
      </c>
      <c r="C3" s="46">
        <f>'[1]Cash Flow Year 1 -3'!Z40</f>
        <v>33990</v>
      </c>
      <c r="D3" s="46">
        <f>'[1]Cash Flow Year 1 -3'!AL40</f>
        <v>49260</v>
      </c>
    </row>
    <row r="4" spans="1:4" x14ac:dyDescent="0.3">
      <c r="A4" s="14" t="s">
        <v>113</v>
      </c>
      <c r="B4" s="47">
        <f>B3</f>
        <v>20180</v>
      </c>
      <c r="C4" s="47">
        <f t="shared" ref="C4:D4" si="0">C3</f>
        <v>33990</v>
      </c>
      <c r="D4" s="47">
        <f t="shared" si="0"/>
        <v>49260</v>
      </c>
    </row>
    <row r="5" spans="1:4" x14ac:dyDescent="0.3">
      <c r="A5" s="45"/>
      <c r="B5" s="46"/>
      <c r="C5" s="46"/>
      <c r="D5" s="46"/>
    </row>
    <row r="6" spans="1:4" x14ac:dyDescent="0.3">
      <c r="A6" t="s">
        <v>114</v>
      </c>
      <c r="B6" s="44"/>
      <c r="C6" s="44"/>
      <c r="D6" s="44"/>
    </row>
    <row r="7" spans="1:4" x14ac:dyDescent="0.3">
      <c r="A7" s="45" t="s">
        <v>115</v>
      </c>
      <c r="B7" s="46">
        <f>'Start Up Costs '!B19</f>
        <v>893</v>
      </c>
      <c r="C7" s="46">
        <f>B9</f>
        <v>595.33999999999992</v>
      </c>
      <c r="D7" s="46">
        <f>C9</f>
        <v>297.33999999999992</v>
      </c>
    </row>
    <row r="8" spans="1:4" x14ac:dyDescent="0.3">
      <c r="A8" t="s">
        <v>116</v>
      </c>
      <c r="B8" s="48">
        <v>297.66000000000003</v>
      </c>
      <c r="C8" s="44">
        <v>298</v>
      </c>
      <c r="D8" s="44">
        <v>297</v>
      </c>
    </row>
    <row r="9" spans="1:4" x14ac:dyDescent="0.3">
      <c r="A9" s="49" t="s">
        <v>117</v>
      </c>
      <c r="B9" s="50">
        <f>B7-B8</f>
        <v>595.33999999999992</v>
      </c>
      <c r="C9" s="50">
        <f>C7-C8</f>
        <v>297.33999999999992</v>
      </c>
      <c r="D9" s="50">
        <f>D7-D8</f>
        <v>0.33999999999991815</v>
      </c>
    </row>
    <row r="10" spans="1:4" x14ac:dyDescent="0.3">
      <c r="B10" s="44"/>
      <c r="C10" s="44"/>
      <c r="D10" s="44"/>
    </row>
    <row r="11" spans="1:4" x14ac:dyDescent="0.3">
      <c r="A11" s="51" t="s">
        <v>118</v>
      </c>
      <c r="B11" s="52">
        <f>B4+B9</f>
        <v>20775.34</v>
      </c>
      <c r="C11" s="52">
        <f>C4+C9</f>
        <v>34287.339999999997</v>
      </c>
      <c r="D11" s="52">
        <f>D3+D9</f>
        <v>49260.34</v>
      </c>
    </row>
    <row r="12" spans="1:4" x14ac:dyDescent="0.3">
      <c r="B12" s="53"/>
      <c r="C12" s="53"/>
      <c r="D12" s="53"/>
    </row>
    <row r="13" spans="1:4" x14ac:dyDescent="0.3">
      <c r="A13" s="54" t="s">
        <v>119</v>
      </c>
      <c r="B13" s="46"/>
      <c r="C13" s="46"/>
      <c r="D13" s="46"/>
    </row>
    <row r="14" spans="1:4" x14ac:dyDescent="0.3">
      <c r="A14" t="s">
        <v>120</v>
      </c>
      <c r="B14" s="44"/>
      <c r="C14" s="44"/>
      <c r="D14" s="44"/>
    </row>
    <row r="15" spans="1:4" x14ac:dyDescent="0.3">
      <c r="A15" s="45" t="s">
        <v>121</v>
      </c>
      <c r="B15" s="46"/>
      <c r="C15" s="46"/>
      <c r="D15" s="46"/>
    </row>
    <row r="16" spans="1:4" x14ac:dyDescent="0.3">
      <c r="A16" s="1" t="s">
        <v>122</v>
      </c>
      <c r="B16" s="55">
        <f>SUM(B14:B15)</f>
        <v>0</v>
      </c>
      <c r="C16" s="55">
        <f>SUM(C14:C15)</f>
        <v>0</v>
      </c>
      <c r="D16" s="55">
        <f>SUM(D14:D15)</f>
        <v>0</v>
      </c>
    </row>
    <row r="17" spans="1:4" x14ac:dyDescent="0.3">
      <c r="A17" s="45"/>
      <c r="B17" s="46"/>
      <c r="C17" s="46"/>
      <c r="D17" s="46"/>
    </row>
    <row r="18" spans="1:4" x14ac:dyDescent="0.3">
      <c r="A18" s="1" t="s">
        <v>123</v>
      </c>
      <c r="B18" s="1"/>
      <c r="C18" s="1"/>
      <c r="D18" s="1"/>
    </row>
    <row r="19" spans="1:4" x14ac:dyDescent="0.3">
      <c r="A19" s="45" t="s">
        <v>124</v>
      </c>
      <c r="B19" s="45"/>
      <c r="C19" s="45"/>
      <c r="D19" s="45"/>
    </row>
    <row r="20" spans="1:4" x14ac:dyDescent="0.3">
      <c r="A20" s="1" t="s">
        <v>125</v>
      </c>
      <c r="B20" s="56">
        <f>B11</f>
        <v>20775.34</v>
      </c>
      <c r="C20" s="56">
        <f>C11</f>
        <v>34287.339999999997</v>
      </c>
      <c r="D20" s="56">
        <f>D11</f>
        <v>49260.34</v>
      </c>
    </row>
    <row r="21" spans="1:4" x14ac:dyDescent="0.3">
      <c r="A21" s="45"/>
      <c r="B21" s="45"/>
      <c r="C21" s="45"/>
      <c r="D21" s="45"/>
    </row>
    <row r="22" spans="1:4" ht="17.399999999999999" x14ac:dyDescent="0.45">
      <c r="A22" s="57" t="s">
        <v>126</v>
      </c>
      <c r="B22" s="58">
        <f>B16+B20</f>
        <v>20775.34</v>
      </c>
      <c r="C22" s="58">
        <f t="shared" ref="C22:D22" si="1">C16+C20</f>
        <v>34287.339999999997</v>
      </c>
      <c r="D22" s="58">
        <f t="shared" si="1"/>
        <v>49260.34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 </vt:lpstr>
      <vt:lpstr>Income Statement Year 3</vt:lpstr>
      <vt:lpstr>Cash Flow Year 1 -3</vt:lpstr>
      <vt:lpstr>Balance Sheet Year 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hafis p</cp:lastModifiedBy>
  <dcterms:created xsi:type="dcterms:W3CDTF">2022-03-19T15:50:25Z</dcterms:created>
  <dcterms:modified xsi:type="dcterms:W3CDTF">2024-03-28T19:14:08Z</dcterms:modified>
</cp:coreProperties>
</file>